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<sst xmlns="http://schemas.openxmlformats.org/spreadsheetml/2006/main" count="31022" uniqueCount="1527">
  <si>
    <t>State/Province</t>
  </si>
  <si>
    <t>Effective Date</t>
  </si>
  <si>
    <t>Record Date</t>
  </si>
  <si>
    <t>Expiration of Primary Term</t>
  </si>
  <si>
    <t>Term (Months)</t>
  </si>
  <si>
    <t>Grantor</t>
  </si>
  <si>
    <t>Grantee Alias</t>
  </si>
  <si>
    <t>Royalty</t>
  </si>
  <si>
    <t>Bonus</t>
  </si>
  <si>
    <t>Area (Acres)</t>
  </si>
  <si>
    <t>Section</t>
  </si>
  <si>
    <t>Township</t>
  </si>
  <si>
    <t>Township Direction</t>
  </si>
  <si>
    <t>Range</t>
  </si>
  <si>
    <t>Range Direction</t>
  </si>
  <si>
    <t>Vol/Page</t>
  </si>
  <si>
    <t>Record Number</t>
  </si>
  <si>
    <t>Instrument Type</t>
  </si>
  <si>
    <t>Instrument Date</t>
  </si>
  <si>
    <t>County/Parish</t>
  </si>
  <si>
    <t>Options/Extensions</t>
  </si>
  <si>
    <t>DI Basin</t>
  </si>
  <si>
    <t>Ext. Bonus</t>
  </si>
  <si>
    <t>Ext. Term (Months)</t>
  </si>
  <si>
    <t>Abstract</t>
  </si>
  <si>
    <t>Block</t>
  </si>
  <si>
    <t>BLM</t>
  </si>
  <si>
    <t>State Lease</t>
  </si>
  <si>
    <t>Grantee</t>
  </si>
  <si>
    <t>Max Depth</t>
  </si>
  <si>
    <t>Majority Legal Assignee</t>
  </si>
  <si>
    <t>DI Subplay</t>
  </si>
  <si>
    <t>Min Depth</t>
  </si>
  <si>
    <t>Majority Assignment Effective Date</t>
  </si>
  <si>
    <t>Latitude (WGS84)</t>
  </si>
  <si>
    <t>DI Play</t>
  </si>
  <si>
    <t>Majority Legal Assignee Interest</t>
  </si>
  <si>
    <t>Longitude (WGS84)</t>
  </si>
  <si>
    <t>Majority Assignment Vol/Page</t>
  </si>
  <si>
    <t>geometry</t>
  </si>
  <si>
    <t>distance</t>
  </si>
  <si>
    <t>direction</t>
  </si>
  <si>
    <t>RecordYr</t>
  </si>
  <si>
    <t>tract_id</t>
  </si>
  <si>
    <t>WY</t>
  </si>
  <si>
    <t>2025-11-03</t>
  </si>
  <si>
    <t>2027-12-14</t>
  </si>
  <si>
    <t>2022-08-07</t>
  </si>
  <si>
    <t>2027-02-07</t>
  </si>
  <si>
    <t>2028-03-21</t>
  </si>
  <si>
    <t>2026-08-02</t>
  </si>
  <si>
    <t>2027-09-21</t>
  </si>
  <si>
    <t>2022-11-06</t>
  </si>
  <si>
    <t>2029-03-01</t>
  </si>
  <si>
    <t>2029-09-18</t>
  </si>
  <si>
    <t>2029-06-26</t>
  </si>
  <si>
    <t>2024-08-05</t>
  </si>
  <si>
    <t>2030-03-24</t>
  </si>
  <si>
    <t>2024-12-03</t>
  </si>
  <si>
    <t>2029-07-01</t>
  </si>
  <si>
    <t>2022-06-01</t>
  </si>
  <si>
    <t>2022-06-12</t>
  </si>
  <si>
    <t>2022-09-25</t>
  </si>
  <si>
    <t>2022-11-01</t>
  </si>
  <si>
    <t>2024-02-11</t>
  </si>
  <si>
    <t>2022-07-12</t>
  </si>
  <si>
    <t>2029-12-11</t>
  </si>
  <si>
    <t>2026-06-22</t>
  </si>
  <si>
    <t>2025-03-11</t>
  </si>
  <si>
    <t>2024-12-06</t>
  </si>
  <si>
    <t>2023-06-01</t>
  </si>
  <si>
    <t>2023-11-14</t>
  </si>
  <si>
    <t>2023-12-02</t>
  </si>
  <si>
    <t>2024-03-01</t>
  </si>
  <si>
    <t>2023-10-15</t>
  </si>
  <si>
    <t>2023-10-18</t>
  </si>
  <si>
    <t>2022-08-01</t>
  </si>
  <si>
    <t>2022-12-20</t>
  </si>
  <si>
    <t>2029-03-19</t>
  </si>
  <si>
    <t>2023-04-15</t>
  </si>
  <si>
    <t>2023-02-01</t>
  </si>
  <si>
    <t>2024-11-13</t>
  </si>
  <si>
    <t>2023-07-18</t>
  </si>
  <si>
    <t>2023-05-01</t>
  </si>
  <si>
    <t>2024-11-08</t>
  </si>
  <si>
    <t>2023-05-30</t>
  </si>
  <si>
    <t>2022-11-30</t>
  </si>
  <si>
    <t>2024-12-23</t>
  </si>
  <si>
    <t>2024-10-28</t>
  </si>
  <si>
    <t>2024-11-01</t>
  </si>
  <si>
    <t>2024-11-18</t>
  </si>
  <si>
    <t>2024-12-30</t>
  </si>
  <si>
    <t>2025-01-09</t>
  </si>
  <si>
    <t>2024-07-31</t>
  </si>
  <si>
    <t>2023-07-12</t>
  </si>
  <si>
    <t>2024-10-21</t>
  </si>
  <si>
    <t>2024-12-17</t>
  </si>
  <si>
    <t>2024-11-19</t>
  </si>
  <si>
    <t>2024-11-26</t>
  </si>
  <si>
    <t>2022-08-04</t>
  </si>
  <si>
    <t>2022-06-17</t>
  </si>
  <si>
    <t>2024-11-20</t>
  </si>
  <si>
    <t>2024-08-22</t>
  </si>
  <si>
    <t>2028-09-18</t>
  </si>
  <si>
    <t>2028-12-01</t>
  </si>
  <si>
    <t>2023-02-08</t>
  </si>
  <si>
    <t>2024-07-10</t>
  </si>
  <si>
    <t>2024-05-10</t>
  </si>
  <si>
    <t>2025-02-03</t>
  </si>
  <si>
    <t>2023-02-05</t>
  </si>
  <si>
    <t>2023-08-06</t>
  </si>
  <si>
    <t>2022-11-13</t>
  </si>
  <si>
    <t>2023-07-26</t>
  </si>
  <si>
    <t>2022-12-01</t>
  </si>
  <si>
    <t>2024-02-06</t>
  </si>
  <si>
    <t>2022-08-16</t>
  </si>
  <si>
    <t>2023-01-31</t>
  </si>
  <si>
    <t>2023-07-23</t>
  </si>
  <si>
    <t>2023-07-13</t>
  </si>
  <si>
    <t>2023-03-14</t>
  </si>
  <si>
    <t>2022-07-24</t>
  </si>
  <si>
    <t>2024-12-02</t>
  </si>
  <si>
    <t>2024-02-13</t>
  </si>
  <si>
    <t>2023-05-03</t>
  </si>
  <si>
    <t>2023-05-02</t>
  </si>
  <si>
    <t>2023-04-02</t>
  </si>
  <si>
    <t>2023-05-15</t>
  </si>
  <si>
    <t>2022-10-31</t>
  </si>
  <si>
    <t>2023-12-17</t>
  </si>
  <si>
    <t>2022-08-24</t>
  </si>
  <si>
    <t>2023-11-13</t>
  </si>
  <si>
    <t>2023-04-19</t>
  </si>
  <si>
    <t>2023-09-28</t>
  </si>
  <si>
    <t>2023-09-04</t>
  </si>
  <si>
    <t>2023-09-05</t>
  </si>
  <si>
    <t>2023-11-15</t>
  </si>
  <si>
    <t>2024-07-17</t>
  </si>
  <si>
    <t>2024-08-02</t>
  </si>
  <si>
    <t>2022-10-05</t>
  </si>
  <si>
    <t>2022-09-11</t>
  </si>
  <si>
    <t>2026-05-03</t>
  </si>
  <si>
    <t>2024-11-04</t>
  </si>
  <si>
    <t>2023-05-07</t>
  </si>
  <si>
    <t>2027-06-22</t>
  </si>
  <si>
    <t>2028-06-26</t>
  </si>
  <si>
    <t>2025-05-05</t>
  </si>
  <si>
    <t>2026-11-01</t>
  </si>
  <si>
    <t>2024-05-06</t>
  </si>
  <si>
    <t xml:space="preserve">BLM </t>
  </si>
  <si>
    <t xml:space="preserve">BUREAU OF LAND MANAGEMENT </t>
  </si>
  <si>
    <t xml:space="preserve">BLM WYOMING </t>
  </si>
  <si>
    <t xml:space="preserve">TAYLOR PEGGY A ET AL </t>
  </si>
  <si>
    <t xml:space="preserve">BUREAU OF LAND MANAGEMENT ET AL </t>
  </si>
  <si>
    <t xml:space="preserve">REYNOLDS CINDY B </t>
  </si>
  <si>
    <t xml:space="preserve">BAKER SHORLEY A </t>
  </si>
  <si>
    <t xml:space="preserve">HILDERBRAND MINERAL L L C </t>
  </si>
  <si>
    <t xml:space="preserve">STATE OF WYOMING </t>
  </si>
  <si>
    <t xml:space="preserve">HELEN B ALLEMAND TRUST CREATED BY IRREVOCABLE TRUST AGREEMENT DATED DECEMBER 9 1990 ET AL </t>
  </si>
  <si>
    <t xml:space="preserve">ALLEMAND L RAYMOND TRUSTEE ET AL </t>
  </si>
  <si>
    <t xml:space="preserve">MINERAL TRUST ESTABLISHED UNDER MINERAL TRUST INDENTUEW DATED JUNE 9 1998 ET AL </t>
  </si>
  <si>
    <t xml:space="preserve">TOLMAN DONALD G TRUSTEE ET AL </t>
  </si>
  <si>
    <t xml:space="preserve">HARPER HELEN L </t>
  </si>
  <si>
    <t xml:space="preserve">RILEY LEO A TRUSTEE ET AL </t>
  </si>
  <si>
    <t xml:space="preserve">OFFICE OF THE STATE LANDS AND INVESTMENTS ET AL </t>
  </si>
  <si>
    <t xml:space="preserve">STATE OF WYOMING ET AL </t>
  </si>
  <si>
    <t xml:space="preserve">GEORGE &amp; GEORGE L L C </t>
  </si>
  <si>
    <t xml:space="preserve">Y3 MINERALS L L C </t>
  </si>
  <si>
    <t xml:space="preserve">G K M D LLC ET AL </t>
  </si>
  <si>
    <t xml:space="preserve">CHAPMAN UNIVERSITY </t>
  </si>
  <si>
    <t xml:space="preserve">SCHMIDT MARY JOYCE ESTATE OF DECEASED ET AL </t>
  </si>
  <si>
    <t xml:space="preserve">K E A HOLDINGS LLC ET AL </t>
  </si>
  <si>
    <t xml:space="preserve">GOULD BARBARA JO TRUSTEE ET AL </t>
  </si>
  <si>
    <t xml:space="preserve">LITTLE LEAF CAPITAL INVESTMENTS L L C </t>
  </si>
  <si>
    <t xml:space="preserve">BOSTICK PAUL JON </t>
  </si>
  <si>
    <t xml:space="preserve">RIVERS PATRICIA K </t>
  </si>
  <si>
    <t xml:space="preserve">CLABUGH KYLE </t>
  </si>
  <si>
    <t xml:space="preserve">SHORT JAMES E </t>
  </si>
  <si>
    <t xml:space="preserve">FADDIS LEO E </t>
  </si>
  <si>
    <t xml:space="preserve">APPELL KATHERINE JOY </t>
  </si>
  <si>
    <t xml:space="preserve">HERBERT SPENCER J </t>
  </si>
  <si>
    <t xml:space="preserve">CLABAUGH SHARYN C </t>
  </si>
  <si>
    <t xml:space="preserve">HOCKETT HELEN V ET AL </t>
  </si>
  <si>
    <t xml:space="preserve">RANDALL CARRIE L ET AL </t>
  </si>
  <si>
    <t xml:space="preserve">CRIFFIELD JAMES L </t>
  </si>
  <si>
    <t xml:space="preserve">HACKETT WILLIAM D TRUSTEE ET AL </t>
  </si>
  <si>
    <t xml:space="preserve">CASTLE NATALIE B ET AL </t>
  </si>
  <si>
    <t xml:space="preserve">TRENKLE CINDY ET AL </t>
  </si>
  <si>
    <t xml:space="preserve">HOBLIT INEZ ET AL </t>
  </si>
  <si>
    <t xml:space="preserve">RYAN ANN GARBUTT </t>
  </si>
  <si>
    <t xml:space="preserve">MIDDLE PRONG LAND &amp; LIVESTOCK LIMITED PARTNERSHIP ET AL </t>
  </si>
  <si>
    <t xml:space="preserve">THE B E MERITT TRENKLE TRUST ET AL </t>
  </si>
  <si>
    <t xml:space="preserve">CRIFFIELD ALIISA ET AL </t>
  </si>
  <si>
    <t xml:space="preserve">CULTON JAMES ANDREW ET AL </t>
  </si>
  <si>
    <t xml:space="preserve">MCCLURE BETTY ANN </t>
  </si>
  <si>
    <t xml:space="preserve">CRIFFIELD BRENT C </t>
  </si>
  <si>
    <t xml:space="preserve">ODEGARD DIANA C ET AL </t>
  </si>
  <si>
    <t xml:space="preserve">JERRY D SMITH TRUST DATED JANUARY 12 2011 ET AL </t>
  </si>
  <si>
    <t xml:space="preserve">DOROTHY J SAMPSON LLC </t>
  </si>
  <si>
    <t xml:space="preserve">THE TIMOTHY J HARNISH LIVING TRUST DATED AUGUST 27 2001 ET AL </t>
  </si>
  <si>
    <t xml:space="preserve">TRENKLE CECIL CLAYTON </t>
  </si>
  <si>
    <t xml:space="preserve">PELTIER AARON LLOYD TRUSTEE ET AL </t>
  </si>
  <si>
    <t xml:space="preserve">AYERS PAMELA </t>
  </si>
  <si>
    <t xml:space="preserve">GARBUTT BETH </t>
  </si>
  <si>
    <t xml:space="preserve">DEPARTMENT OF THE INTERIOR ET AL </t>
  </si>
  <si>
    <t xml:space="preserve">THE UNITED STATES OF AMERICA ET AL </t>
  </si>
  <si>
    <t xml:space="preserve">MOORE STEPHEN A SUCCESSOR TRUSTEE ET AL </t>
  </si>
  <si>
    <t xml:space="preserve">PALACIOS KOLETTE N </t>
  </si>
  <si>
    <t xml:space="preserve">MARTIN METTA J </t>
  </si>
  <si>
    <t xml:space="preserve">WHITLOW WENDY PRUET </t>
  </si>
  <si>
    <t xml:space="preserve">B K KILLION LLC </t>
  </si>
  <si>
    <t xml:space="preserve">THOMAS JAMES GREGORY </t>
  </si>
  <si>
    <t xml:space="preserve">REED JEWELL A TRUSTEE ET AL </t>
  </si>
  <si>
    <t xml:space="preserve">SCOTT BLAKELY W ET AL </t>
  </si>
  <si>
    <t xml:space="preserve">DLI MINERALS INC </t>
  </si>
  <si>
    <t xml:space="preserve">HICKLE SUSAN E SUCCESSOR TRUSTEE ET AL </t>
  </si>
  <si>
    <t xml:space="preserve">WILLIAM R OWENS AND PHYLLIS A OWENS REVOCABLE LIVING TRUST AGREEMENT DATED JUNE 8 1992 AS AMENDED FEBRUARY 23 2000 ET AL </t>
  </si>
  <si>
    <t xml:space="preserve">LESAGE LEO G TRUSTEE ET AL </t>
  </si>
  <si>
    <t xml:space="preserve">REED FRANCES E </t>
  </si>
  <si>
    <t xml:space="preserve">BOARD OF LAND COMMISSIONERS ET AL </t>
  </si>
  <si>
    <t xml:space="preserve">HILTOP NATIONAL BANK TRUSTEE ET AL </t>
  </si>
  <si>
    <t xml:space="preserve">BANNER HEALTH ET AL </t>
  </si>
  <si>
    <t xml:space="preserve">KEELINE OIL AND GAS TRUST CREATED UNDER THAT CERTAIN KEELINE OIL AND GAS TRUST AGREEMENT DATED MAY 30 1991 ET AL </t>
  </si>
  <si>
    <t xml:space="preserve">CORAMAY KEELINE EDELMAN IRREVOCABLE TRUST ET AL </t>
  </si>
  <si>
    <t xml:space="preserve">HILLTOP NATIONAL BANK TRUSTEE ET AL </t>
  </si>
  <si>
    <t xml:space="preserve">BOARD OF LAND COMMISIONERS ET AL </t>
  </si>
  <si>
    <t xml:space="preserve">MARTIN NANCY M </t>
  </si>
  <si>
    <t xml:space="preserve">LARSON ALICE JOAN </t>
  </si>
  <si>
    <t xml:space="preserve">WILLIAMSON PAUL KENNETH </t>
  </si>
  <si>
    <t xml:space="preserve">BUCKLES JACQUELINE J </t>
  </si>
  <si>
    <t xml:space="preserve">KOLL GARY R </t>
  </si>
  <si>
    <t xml:space="preserve">KEELINE MARIANNE SUCCESSOR TRUSTEE ET AL </t>
  </si>
  <si>
    <t xml:space="preserve">ROE SUSAN MARIE KEELINE SUCCESSOR TRUSTEE ET AL </t>
  </si>
  <si>
    <t xml:space="preserve">POLLY ANN KEELINE HOPKINS MINERAL TRUST DATED OCTOBER 9 2007 ET AL </t>
  </si>
  <si>
    <t xml:space="preserve">LOYA CYNTHIA JO </t>
  </si>
  <si>
    <t xml:space="preserve">COLDWELL WILLIAM M ET AL </t>
  </si>
  <si>
    <t xml:space="preserve">THOMSON MARY ELLEN </t>
  </si>
  <si>
    <t xml:space="preserve">BLACKMAN BARBARA </t>
  </si>
  <si>
    <t xml:space="preserve">CLARK DARYLE L </t>
  </si>
  <si>
    <t xml:space="preserve">CLARK ERB STEPHANY C </t>
  </si>
  <si>
    <t xml:space="preserve">MURPHY DIANNA L </t>
  </si>
  <si>
    <t xml:space="preserve">ANDERSON SUZANNE TRUSTEE ET AL </t>
  </si>
  <si>
    <t xml:space="preserve">MCGUIRE PATRICIA D ET AL </t>
  </si>
  <si>
    <t xml:space="preserve">MCCULLISS PAUL L </t>
  </si>
  <si>
    <t xml:space="preserve">VAUGHT GEORGE G JR </t>
  </si>
  <si>
    <t>NEW CENTURY PROD</t>
  </si>
  <si>
    <t>RETAMCO OPERATING</t>
  </si>
  <si>
    <t>PROVIDENCE OIL DEVELOPMENT</t>
  </si>
  <si>
    <t>AZALEA OIL</t>
  </si>
  <si>
    <t>LIBERTY PETR</t>
  </si>
  <si>
    <t>COLORADO ENERGY MINERALS</t>
  </si>
  <si>
    <t>KNPRB LEASES</t>
  </si>
  <si>
    <t>LANGHAM PETR</t>
  </si>
  <si>
    <t>PAROUS ENERGY</t>
  </si>
  <si>
    <t>WHISKEY GULCH</t>
  </si>
  <si>
    <t>DAYFIELD PROPERTIES</t>
  </si>
  <si>
    <t>CHESAPEAKE</t>
  </si>
  <si>
    <t>LINCOLN ENERGY</t>
  </si>
  <si>
    <t>PANTHER ENERGY</t>
  </si>
  <si>
    <t>SAMSON RESOURCES</t>
  </si>
  <si>
    <t>STOUT STREET</t>
  </si>
  <si>
    <t>PACER ENERGY</t>
  </si>
  <si>
    <t>MBI O&amp;G</t>
  </si>
  <si>
    <t>K2T2 RESOURCES</t>
  </si>
  <si>
    <t>R&amp;R ROYALTY</t>
  </si>
  <si>
    <t>TEXAS INDEPENDENT EXPL</t>
  </si>
  <si>
    <t>QEP ENERGY</t>
  </si>
  <si>
    <t>WOLD ENERGY PARTNERS</t>
  </si>
  <si>
    <t>VIKING OIL</t>
  </si>
  <si>
    <t>BASELINE MINERALS</t>
  </si>
  <si>
    <t>ANSCHUTZ EXPL</t>
  </si>
  <si>
    <t>DAKOTA-TEX OIL</t>
  </si>
  <si>
    <t>KHODY L&amp;M</t>
  </si>
  <si>
    <t>IRON HORSE RESOURCES</t>
  </si>
  <si>
    <t>TONGUE RIVER</t>
  </si>
  <si>
    <t>IMPACT ENERGY</t>
  </si>
  <si>
    <t>TOFTE ENERGY PARTNERS</t>
  </si>
  <si>
    <t>TITAN EXPL</t>
  </si>
  <si>
    <t>KIMMERIDGE ENERGY</t>
  </si>
  <si>
    <t>NORTHWOODS LAND</t>
  </si>
  <si>
    <t>TIMBERLINE PROD</t>
  </si>
  <si>
    <t>DIAMOND RESOURCES</t>
  </si>
  <si>
    <t>DISCOVERY PETR</t>
  </si>
  <si>
    <t>FOUR G OIL PROPERTIES</t>
  </si>
  <si>
    <t>BORDER RESOURCES</t>
  </si>
  <si>
    <t>CONTEX ENERGY</t>
  </si>
  <si>
    <t>GROCE'S LANDING</t>
  </si>
  <si>
    <t>ROBERT L BAYLESS</t>
  </si>
  <si>
    <t>NERD GAS</t>
  </si>
  <si>
    <t>THUNDER BASIN RESOURCES</t>
  </si>
  <si>
    <t>PAUL &amp; LYNN SAWYER</t>
  </si>
  <si>
    <t>BLUE DEVIL EXPL</t>
  </si>
  <si>
    <t>ALBERT E WHITEHEAD</t>
  </si>
  <si>
    <t>WESTERN AMERICAN RESOURCES</t>
  </si>
  <si>
    <t>CENTURY OIL</t>
  </si>
  <si>
    <t>RIDGE ENERGY</t>
  </si>
  <si>
    <t>CENTURY O&amp;G</t>
  </si>
  <si>
    <t>KIRKWOOD RESOURCES</t>
  </si>
  <si>
    <t>BRADLEY WILLIAMS</t>
  </si>
  <si>
    <t>POWDER RIVER ENERGY</t>
  </si>
  <si>
    <t>GRAYSON MILL POWDER RIVER</t>
  </si>
  <si>
    <t>ROCKIES RESOURCES HOLDINGS</t>
  </si>
  <si>
    <t>SHARBRO ENERGY</t>
  </si>
  <si>
    <t>VECTA O&amp;G</t>
  </si>
  <si>
    <t>DAUBE</t>
  </si>
  <si>
    <t>LAND ENERGY</t>
  </si>
  <si>
    <t>KIRKWOOD O&amp;G</t>
  </si>
  <si>
    <t>LASRICH LANE</t>
  </si>
  <si>
    <t>GREYWOLF ENERGY</t>
  </si>
  <si>
    <t>MASSIF O&amp;G</t>
  </si>
  <si>
    <t>MCL 1 O&amp;G WYOMING</t>
  </si>
  <si>
    <t>MATTHEW C FLAVIN</t>
  </si>
  <si>
    <t>RED RIVER O&amp;G</t>
  </si>
  <si>
    <t>KARE SUE ENERGY</t>
  </si>
  <si>
    <t>WES STATE LANDS</t>
  </si>
  <si>
    <t>PEAK POWDER RIVER RESOURCES</t>
  </si>
  <si>
    <t>KOG</t>
  </si>
  <si>
    <t>GRMR O&amp;G</t>
  </si>
  <si>
    <t>VERN JONES</t>
  </si>
  <si>
    <t>RIPTIDE ENERGY</t>
  </si>
  <si>
    <t>HOOVER &amp; STACY</t>
  </si>
  <si>
    <t>BISSELL OIL</t>
  </si>
  <si>
    <t>SOUTHLAND ROYALTY</t>
  </si>
  <si>
    <t>ALLEN &amp; KIRMSE</t>
  </si>
  <si>
    <t>WESTERN LAND SERVICES</t>
  </si>
  <si>
    <t>CARLA PETR</t>
  </si>
  <si>
    <t>BSO</t>
  </si>
  <si>
    <t>MASON RESOURCES</t>
  </si>
  <si>
    <t>MUSTANG ENERGY</t>
  </si>
  <si>
    <t>VAQUERO ENERGY</t>
  </si>
  <si>
    <t>BRO ENERGY</t>
  </si>
  <si>
    <t>BULLOCK</t>
  </si>
  <si>
    <t>YATES PETR</t>
  </si>
  <si>
    <t xml:space="preserve">N         </t>
  </si>
  <si>
    <t xml:space="preserve">W         </t>
  </si>
  <si>
    <t>WY-1511-030/NA</t>
  </si>
  <si>
    <t>WY-1511-028/NA</t>
  </si>
  <si>
    <t>WY-1511-031/NA</t>
  </si>
  <si>
    <t>WY-1511-029/NA</t>
  </si>
  <si>
    <t>WY-174Q-015/NA</t>
  </si>
  <si>
    <t>WY-174Q-019/NA</t>
  </si>
  <si>
    <t>WY-174Q-018/NA</t>
  </si>
  <si>
    <t>/</t>
  </si>
  <si>
    <t>WY-1702-001/NA</t>
  </si>
  <si>
    <t>WY-181Q-002/NA</t>
  </si>
  <si>
    <t>WY-1608-011/NA</t>
  </si>
  <si>
    <t>WY-1608-012/NA</t>
  </si>
  <si>
    <t>WY-1708-002/NA</t>
  </si>
  <si>
    <t>WY-1608-008/NA</t>
  </si>
  <si>
    <t>WY-181Q-001/NA</t>
  </si>
  <si>
    <t>WY-1511-018/NA</t>
  </si>
  <si>
    <t>WY-1211-097/NA</t>
  </si>
  <si>
    <t>Y-184Q-FEB19-306/NA</t>
  </si>
  <si>
    <t>WY-193Q-024/NA</t>
  </si>
  <si>
    <t>WY-192Q-046/NA</t>
  </si>
  <si>
    <t>WY-1408-027/NA</t>
  </si>
  <si>
    <t>WY-192Q-047/NA</t>
  </si>
  <si>
    <t>WY-2020-03-6728/NA</t>
  </si>
  <si>
    <t>1653/0750</t>
  </si>
  <si>
    <t>29/NA</t>
  </si>
  <si>
    <t>30/NA</t>
  </si>
  <si>
    <t>WY-1402-064/NA</t>
  </si>
  <si>
    <t>WY-1408-026/NA</t>
  </si>
  <si>
    <t>WY-2020-03-6318/NA</t>
  </si>
  <si>
    <t>WY-2020-03-6317/NA</t>
  </si>
  <si>
    <t>WY-2020-03-6319/NA</t>
  </si>
  <si>
    <t>34/NA</t>
  </si>
  <si>
    <t>33/NA</t>
  </si>
  <si>
    <t>WY-194Q-047/NA</t>
  </si>
  <si>
    <t>1664/0123</t>
  </si>
  <si>
    <t>1664/0126</t>
  </si>
  <si>
    <t>1664/0138</t>
  </si>
  <si>
    <t>1664/0144</t>
  </si>
  <si>
    <t>WY-1702-176/NA</t>
  </si>
  <si>
    <t>WY-1702-177/NA</t>
  </si>
  <si>
    <t>WY-1702-182/NA</t>
  </si>
  <si>
    <t>84/NA</t>
  </si>
  <si>
    <t>3150/0049</t>
  </si>
  <si>
    <t>WY-193Q-026/NA</t>
  </si>
  <si>
    <t>160/NA</t>
  </si>
  <si>
    <t>159/NA</t>
  </si>
  <si>
    <t>158/NA</t>
  </si>
  <si>
    <t>WY-1408-028/NA</t>
  </si>
  <si>
    <t>WY-192Q-051/NA</t>
  </si>
  <si>
    <t>WY-1408-029/NA</t>
  </si>
  <si>
    <t>1661/0230</t>
  </si>
  <si>
    <t>1661/0234</t>
  </si>
  <si>
    <t>1661/0226</t>
  </si>
  <si>
    <t>WY-192Q-050/NA</t>
  </si>
  <si>
    <t>49/NA</t>
  </si>
  <si>
    <t>148/NA</t>
  </si>
  <si>
    <t>1661/0694</t>
  </si>
  <si>
    <t>1655/0745</t>
  </si>
  <si>
    <t>1661/0177</t>
  </si>
  <si>
    <t>WY-191Q-026/NA</t>
  </si>
  <si>
    <t>1675/0423</t>
  </si>
  <si>
    <t>1655/0250</t>
  </si>
  <si>
    <t>1655/0253</t>
  </si>
  <si>
    <t>1655/0256</t>
  </si>
  <si>
    <t>1664/0774</t>
  </si>
  <si>
    <t>1664/0791</t>
  </si>
  <si>
    <t>WY-1708-088/NA</t>
  </si>
  <si>
    <t>WY-1702-213/NA</t>
  </si>
  <si>
    <t>71/NA</t>
  </si>
  <si>
    <t>66/NA</t>
  </si>
  <si>
    <t>WY-1702-210/NA</t>
  </si>
  <si>
    <t>3148/0262</t>
  </si>
  <si>
    <t>3148/0266</t>
  </si>
  <si>
    <t>3151/0204</t>
  </si>
  <si>
    <t>75/NA</t>
  </si>
  <si>
    <t>WY-1702-198/NA</t>
  </si>
  <si>
    <t>WY-1702-199/NA</t>
  </si>
  <si>
    <t>3126/0122</t>
  </si>
  <si>
    <t>3254/0373</t>
  </si>
  <si>
    <t>3254/0379</t>
  </si>
  <si>
    <t>3135/0088</t>
  </si>
  <si>
    <t>3163/0525</t>
  </si>
  <si>
    <t>3151/0655</t>
  </si>
  <si>
    <t>WY-183Q-184/NA</t>
  </si>
  <si>
    <t>Y-184Q-FEB19-312/NA</t>
  </si>
  <si>
    <t>35/NA</t>
  </si>
  <si>
    <t>161/NA</t>
  </si>
  <si>
    <t>1678/0749</t>
  </si>
  <si>
    <t>1675/0382</t>
  </si>
  <si>
    <t>WY-191Q-088/NA</t>
  </si>
  <si>
    <t>169/NA</t>
  </si>
  <si>
    <t>141/NA</t>
  </si>
  <si>
    <t>WY-183Q-259/NA</t>
  </si>
  <si>
    <t>WY-183Q-256/NA</t>
  </si>
  <si>
    <t>WY-183Q-260/NA</t>
  </si>
  <si>
    <t>WY-183Q-255/NA</t>
  </si>
  <si>
    <t>WY-183Q-258/NA</t>
  </si>
  <si>
    <t>WY-183Q-257/NA</t>
  </si>
  <si>
    <t>WY-183Q-262/NA</t>
  </si>
  <si>
    <t>WY-194Q-069/NA</t>
  </si>
  <si>
    <t>WY-193Q-105/NA</t>
  </si>
  <si>
    <t>WY-1608-053/NA</t>
  </si>
  <si>
    <t>139/NA</t>
  </si>
  <si>
    <t>WY-183Q-253/NA</t>
  </si>
  <si>
    <t>WY-183Q-252/NA</t>
  </si>
  <si>
    <t>WY-1708-024/NA</t>
  </si>
  <si>
    <t>67/NA</t>
  </si>
  <si>
    <t>WY-1708-026/NA</t>
  </si>
  <si>
    <t>WY-1708-033/NA</t>
  </si>
  <si>
    <t>WY-2020-03-6581/NA</t>
  </si>
  <si>
    <t>WY-1708-025/NA</t>
  </si>
  <si>
    <t>WY-1502-091/NA</t>
  </si>
  <si>
    <t>WY-2020-03-6575/NA</t>
  </si>
  <si>
    <t>WY-2020-03-6585/NA</t>
  </si>
  <si>
    <t>109/NA</t>
  </si>
  <si>
    <t>WY-1302-004/NA</t>
  </si>
  <si>
    <t>22/NA</t>
  </si>
  <si>
    <t>WY-1302-034/NA</t>
  </si>
  <si>
    <t>Y-184Q-FEB19-281/NA</t>
  </si>
  <si>
    <t>WY-183Q-016/NA</t>
  </si>
  <si>
    <t>WY-183Q-015/NA</t>
  </si>
  <si>
    <t>WY-183Q-014/NA</t>
  </si>
  <si>
    <t>WY-1302-035/NA</t>
  </si>
  <si>
    <t>WY-1308-032/NA</t>
  </si>
  <si>
    <t>WY-1308-033/NA</t>
  </si>
  <si>
    <t>83/NA</t>
  </si>
  <si>
    <t>8/NA</t>
  </si>
  <si>
    <t>7/NA</t>
  </si>
  <si>
    <t>WY-1502-117/NA</t>
  </si>
  <si>
    <t>WY-1502-115/NA</t>
  </si>
  <si>
    <t>57/NA</t>
  </si>
  <si>
    <t>WY-1402-052/NA</t>
  </si>
  <si>
    <t>123/NA</t>
  </si>
  <si>
    <t>WY-2020-03-6401/NA</t>
  </si>
  <si>
    <t>WY-2020-03-6342/NA</t>
  </si>
  <si>
    <t>WY-2020-03-6331/NA</t>
  </si>
  <si>
    <t>WY-1302-052/NA</t>
  </si>
  <si>
    <t>WY-2020-03-6324/NA</t>
  </si>
  <si>
    <t>13/NA</t>
  </si>
  <si>
    <t>1629/0036</t>
  </si>
  <si>
    <t>1653/0333</t>
  </si>
  <si>
    <t>1665/0568</t>
  </si>
  <si>
    <t>1665/0672</t>
  </si>
  <si>
    <t>1653/0231</t>
  </si>
  <si>
    <t>1629/0440</t>
  </si>
  <si>
    <t>1649/0697</t>
  </si>
  <si>
    <t>1648/0183</t>
  </si>
  <si>
    <t>56/NA</t>
  </si>
  <si>
    <t>55/NA</t>
  </si>
  <si>
    <t>WY-183Q-105/NA</t>
  </si>
  <si>
    <t>WY-183Q-028/NA</t>
  </si>
  <si>
    <t>WY-181Q-045/NA</t>
  </si>
  <si>
    <t>WY-181Q-047/NA</t>
  </si>
  <si>
    <t>WY-183Q-026/NA</t>
  </si>
  <si>
    <t>WY-2020-03-0370/NA</t>
  </si>
  <si>
    <t>WY-1702-016/NA</t>
  </si>
  <si>
    <t>WY-1702-017/NA</t>
  </si>
  <si>
    <t>3161/0008</t>
  </si>
  <si>
    <t>NA/NA</t>
  </si>
  <si>
    <t>3201/0103</t>
  </si>
  <si>
    <t>3205/0400</t>
  </si>
  <si>
    <t>3206/0207</t>
  </si>
  <si>
    <t>3209/0225</t>
  </si>
  <si>
    <t>3209/0226</t>
  </si>
  <si>
    <t>3143/0350</t>
  </si>
  <si>
    <t>WY-181Q-046/NA</t>
  </si>
  <si>
    <t>WY-183Q-023/NA</t>
  </si>
  <si>
    <t>3153/0616</t>
  </si>
  <si>
    <t>3180/0318</t>
  </si>
  <si>
    <t>3180/0319</t>
  </si>
  <si>
    <t>3180/0320</t>
  </si>
  <si>
    <t>3180/0321</t>
  </si>
  <si>
    <t>3180/0322</t>
  </si>
  <si>
    <t>3176/0188</t>
  </si>
  <si>
    <t>3154/0396</t>
  </si>
  <si>
    <t>1663/0265</t>
  </si>
  <si>
    <t>WY-1308-063/NA</t>
  </si>
  <si>
    <t>WY-1308-064/NA</t>
  </si>
  <si>
    <t>WY-1308-062/NA</t>
  </si>
  <si>
    <t>65/NA</t>
  </si>
  <si>
    <t>WY-193Q-013/NA</t>
  </si>
  <si>
    <t>WY-1702-040/NA</t>
  </si>
  <si>
    <t>68/NA</t>
  </si>
  <si>
    <t>WY-192Q-045/NA</t>
  </si>
  <si>
    <t>WY-1402-058/NA</t>
  </si>
  <si>
    <t>118/NA</t>
  </si>
  <si>
    <t>3183/0635</t>
  </si>
  <si>
    <t>3168/0386</t>
  </si>
  <si>
    <t>3173/0623</t>
  </si>
  <si>
    <t>WY-1702-033/NA</t>
  </si>
  <si>
    <t>WY-183Q-025/NA</t>
  </si>
  <si>
    <t>WY-1702-034/NA</t>
  </si>
  <si>
    <t>WY-1408-025/NA</t>
  </si>
  <si>
    <t>WY-193Q-108/NA</t>
  </si>
  <si>
    <t>WY-193Q-107/NA</t>
  </si>
  <si>
    <t>WY-193Q-116/NA</t>
  </si>
  <si>
    <t>WY-193Q-106/NA</t>
  </si>
  <si>
    <t>WY-194Q-070/NA</t>
  </si>
  <si>
    <t>206/NA</t>
  </si>
  <si>
    <t>207/NA</t>
  </si>
  <si>
    <t>WY-194Q-089/NA</t>
  </si>
  <si>
    <t>WY-194Q-090/NA</t>
  </si>
  <si>
    <t>WY-1302-162/NA</t>
  </si>
  <si>
    <t>WY-1402-158/NA</t>
  </si>
  <si>
    <t>WY-194Q-092/NA</t>
  </si>
  <si>
    <t>WT-1402-159/NA</t>
  </si>
  <si>
    <t>WY-194Q-094/NA</t>
  </si>
  <si>
    <t>WY-194Q-093/NA</t>
  </si>
  <si>
    <t>WY-194Q-091/NA</t>
  </si>
  <si>
    <t>201/NA</t>
  </si>
  <si>
    <t>154/NA</t>
  </si>
  <si>
    <t>WY-183Q-254/NA</t>
  </si>
  <si>
    <t>143/NA</t>
  </si>
  <si>
    <t>WY-193Q-082/NA</t>
  </si>
  <si>
    <t>WY-183Q-261/NA</t>
  </si>
  <si>
    <t>WY-194Q-060/NA</t>
  </si>
  <si>
    <t>WY-1302-149/NA</t>
  </si>
  <si>
    <t>25/NA</t>
  </si>
  <si>
    <t>WY-1605-012/NA</t>
  </si>
  <si>
    <t>WY-1605-015/NA</t>
  </si>
  <si>
    <t>116/NA</t>
  </si>
  <si>
    <t>WY-1411-011/NA</t>
  </si>
  <si>
    <t>WY-1411-014/NA</t>
  </si>
  <si>
    <t>Y-184Q-FEB19-031/NA</t>
  </si>
  <si>
    <t>Y-184Q-FEB19-030/NA</t>
  </si>
  <si>
    <t>128/NA</t>
  </si>
  <si>
    <t>195/NA</t>
  </si>
  <si>
    <t>WY-1305-001/NA</t>
  </si>
  <si>
    <t>WY-1705-003/NA</t>
  </si>
  <si>
    <t>WY-174Q-007/NA</t>
  </si>
  <si>
    <t>171/NA</t>
  </si>
  <si>
    <t>WY-182Q-042/NA</t>
  </si>
  <si>
    <t>WY-2020-03-6294/NA</t>
  </si>
  <si>
    <t>WY-1505-013/NA</t>
  </si>
  <si>
    <t>WY-1505-014/NA</t>
  </si>
  <si>
    <t>WY-1505-015/NA</t>
  </si>
  <si>
    <t>WY-1505-011/NA</t>
  </si>
  <si>
    <t>WY-1505-012/NA</t>
  </si>
  <si>
    <t>WY-1611-012/NA</t>
  </si>
  <si>
    <t>WY-182Q-034/NA</t>
  </si>
  <si>
    <t>Y-184Q-FEB19-479/NA</t>
  </si>
  <si>
    <t>WY-182Q-026/NA</t>
  </si>
  <si>
    <t>152/NA</t>
  </si>
  <si>
    <t>WY-1611-007/NA</t>
  </si>
  <si>
    <t>WY-1405-024/NA</t>
  </si>
  <si>
    <t>WY-1405-022/NA</t>
  </si>
  <si>
    <t>Y-184Q-FEB19-028/NA</t>
  </si>
  <si>
    <t>Y-184Q-FEB19-112/NA</t>
  </si>
  <si>
    <t>WY-183Q-303/NA</t>
  </si>
  <si>
    <t>WY-174Q-014/NA</t>
  </si>
  <si>
    <t>WY-193Q-197/NA</t>
  </si>
  <si>
    <t>Y-184Q-FEB19-228/NA</t>
  </si>
  <si>
    <t>Y-184Q-FEB19-229/NA</t>
  </si>
  <si>
    <t>WY-174Q-016/NA</t>
  </si>
  <si>
    <t>WY-174Q-020/NA</t>
  </si>
  <si>
    <t>WY-174Q-017/NA</t>
  </si>
  <si>
    <t>294/NA</t>
  </si>
  <si>
    <t>297/NA</t>
  </si>
  <si>
    <t>259/NA</t>
  </si>
  <si>
    <t>256/NA</t>
  </si>
  <si>
    <t>261/NA</t>
  </si>
  <si>
    <t>257/NA</t>
  </si>
  <si>
    <t>260/NA</t>
  </si>
  <si>
    <t>WY-183Q-341/NA</t>
  </si>
  <si>
    <t>WY-183Q-344/NA</t>
  </si>
  <si>
    <t>WY-183Q-342/NA</t>
  </si>
  <si>
    <t>WY-193Q-205/NA</t>
  </si>
  <si>
    <t>295/NA</t>
  </si>
  <si>
    <t>296/NA</t>
  </si>
  <si>
    <t>293/NA</t>
  </si>
  <si>
    <t>WY-183Q-343/NA</t>
  </si>
  <si>
    <t>WY-183Q-345/NA</t>
  </si>
  <si>
    <t>WY-1211-057/NA</t>
  </si>
  <si>
    <t>WY-192Q-155/NA</t>
  </si>
  <si>
    <t>WY-192Q-158/NA</t>
  </si>
  <si>
    <t>WY-1211-058/NA</t>
  </si>
  <si>
    <t>WY-192Q-156/NA</t>
  </si>
  <si>
    <t>WY-192Q-157/NA</t>
  </si>
  <si>
    <t>WYW184557</t>
  </si>
  <si>
    <t>WYW184555</t>
  </si>
  <si>
    <t>WYW184558</t>
  </si>
  <si>
    <t>WYW184556</t>
  </si>
  <si>
    <t>WYW186680</t>
  </si>
  <si>
    <t>WYW186684</t>
  </si>
  <si>
    <t>WYW186683</t>
  </si>
  <si>
    <t>WYW181044</t>
  </si>
  <si>
    <t>WYW185674</t>
  </si>
  <si>
    <t>WYW186719</t>
  </si>
  <si>
    <t>WYW185410</t>
  </si>
  <si>
    <t>WYW185411</t>
  </si>
  <si>
    <t>WYW186252</t>
  </si>
  <si>
    <t>WYW185408</t>
  </si>
  <si>
    <t>WYW186718</t>
  </si>
  <si>
    <t>WYW184545</t>
  </si>
  <si>
    <t>WYW181403</t>
  </si>
  <si>
    <t>WYW188032</t>
  </si>
  <si>
    <t>WYW189189</t>
  </si>
  <si>
    <t>WYW188313</t>
  </si>
  <si>
    <t>WYW183607</t>
  </si>
  <si>
    <t>WYW188314</t>
  </si>
  <si>
    <t>WYW189817</t>
  </si>
  <si>
    <t>1091745</t>
  </si>
  <si>
    <t>1093489</t>
  </si>
  <si>
    <t>1088092</t>
  </si>
  <si>
    <t>1088093</t>
  </si>
  <si>
    <t>1075756</t>
  </si>
  <si>
    <t>17-00386</t>
  </si>
  <si>
    <t>17-00387</t>
  </si>
  <si>
    <t>WYW182805</t>
  </si>
  <si>
    <t>WYW181083</t>
  </si>
  <si>
    <t>WYW183606</t>
  </si>
  <si>
    <t>WYW189805</t>
  </si>
  <si>
    <t>WYW189804</t>
  </si>
  <si>
    <t>WYW189806</t>
  </si>
  <si>
    <t>17-00256</t>
  </si>
  <si>
    <t>17-00255</t>
  </si>
  <si>
    <t>WYW181101</t>
  </si>
  <si>
    <t>WYW189605</t>
  </si>
  <si>
    <t>1079160</t>
  </si>
  <si>
    <t>1079161</t>
  </si>
  <si>
    <t>1079165</t>
  </si>
  <si>
    <t>1079167</t>
  </si>
  <si>
    <t>WYW185849</t>
  </si>
  <si>
    <t>WYW185850</t>
  </si>
  <si>
    <t>WYW185855</t>
  </si>
  <si>
    <t>20-00062</t>
  </si>
  <si>
    <t>1061526</t>
  </si>
  <si>
    <t>1044746</t>
  </si>
  <si>
    <t>WYW189191</t>
  </si>
  <si>
    <t>18-00428</t>
  </si>
  <si>
    <t>18-00427</t>
  </si>
  <si>
    <t>18-00426</t>
  </si>
  <si>
    <t>WYW183608</t>
  </si>
  <si>
    <t>WYW188318</t>
  </si>
  <si>
    <t>WYW183609</t>
  </si>
  <si>
    <t>1078055</t>
  </si>
  <si>
    <t>1078056</t>
  </si>
  <si>
    <t>1078054</t>
  </si>
  <si>
    <t>WYW188317</t>
  </si>
  <si>
    <t>17-00406</t>
  </si>
  <si>
    <t>17-00391</t>
  </si>
  <si>
    <t>17-00390</t>
  </si>
  <si>
    <t>19-00137</t>
  </si>
  <si>
    <t>1078344</t>
  </si>
  <si>
    <t>1076436</t>
  </si>
  <si>
    <t>1086194</t>
  </si>
  <si>
    <t>1077929</t>
  </si>
  <si>
    <t>WYW188751</t>
  </si>
  <si>
    <t>1082684</t>
  </si>
  <si>
    <t>1085787</t>
  </si>
  <si>
    <t>1076203</t>
  </si>
  <si>
    <t>1076204</t>
  </si>
  <si>
    <t>1076205</t>
  </si>
  <si>
    <t>1079632</t>
  </si>
  <si>
    <t>1079638</t>
  </si>
  <si>
    <t>WYW186327</t>
  </si>
  <si>
    <t>WYW185886</t>
  </si>
  <si>
    <t>19-00413</t>
  </si>
  <si>
    <t>18-00229</t>
  </si>
  <si>
    <t>WYW185883</t>
  </si>
  <si>
    <t>1044474</t>
  </si>
  <si>
    <t>1060475</t>
  </si>
  <si>
    <t>1060479</t>
  </si>
  <si>
    <t>1060478</t>
  </si>
  <si>
    <t>1044475</t>
  </si>
  <si>
    <t>1044993</t>
  </si>
  <si>
    <t>19-00417</t>
  </si>
  <si>
    <t>19-00408</t>
  </si>
  <si>
    <t>WYW185871</t>
  </si>
  <si>
    <t>WYW185872</t>
  </si>
  <si>
    <t>1040844</t>
  </si>
  <si>
    <t>1061532</t>
  </si>
  <si>
    <t>1061168</t>
  </si>
  <si>
    <t>1061166</t>
  </si>
  <si>
    <t>1061169</t>
  </si>
  <si>
    <t>1061531</t>
  </si>
  <si>
    <t>1061533</t>
  </si>
  <si>
    <t>1058068</t>
  </si>
  <si>
    <t>1057900</t>
  </si>
  <si>
    <t>1060855</t>
  </si>
  <si>
    <t>1061167</t>
  </si>
  <si>
    <t>1061530</t>
  </si>
  <si>
    <t>1061170</t>
  </si>
  <si>
    <t>1061171</t>
  </si>
  <si>
    <t>1042170</t>
  </si>
  <si>
    <t>1046898</t>
  </si>
  <si>
    <t>1045144</t>
  </si>
  <si>
    <t>1060854</t>
  </si>
  <si>
    <t>1060853</t>
  </si>
  <si>
    <t>1061274</t>
  </si>
  <si>
    <t>1057901</t>
  </si>
  <si>
    <t>1057902</t>
  </si>
  <si>
    <t>WYW187441</t>
  </si>
  <si>
    <t>WYW188038</t>
  </si>
  <si>
    <t>17-00257</t>
  </si>
  <si>
    <t>19-00150</t>
  </si>
  <si>
    <t>1091965</t>
  </si>
  <si>
    <t>1091964</t>
  </si>
  <si>
    <t>1092305</t>
  </si>
  <si>
    <t>1084909</t>
  </si>
  <si>
    <t>1084213</t>
  </si>
  <si>
    <t>1082649</t>
  </si>
  <si>
    <t>WYW188813</t>
  </si>
  <si>
    <t>19-00158</t>
  </si>
  <si>
    <t>19-00448</t>
  </si>
  <si>
    <t>19-00466</t>
  </si>
  <si>
    <t>WYW187508</t>
  </si>
  <si>
    <t>WYW187505</t>
  </si>
  <si>
    <t>WYW187509</t>
  </si>
  <si>
    <t>WYW187504</t>
  </si>
  <si>
    <t>WYW181137</t>
  </si>
  <si>
    <t>WYW181138</t>
  </si>
  <si>
    <t>WYW181136</t>
  </si>
  <si>
    <t>WYW181140</t>
  </si>
  <si>
    <t>WYW187507</t>
  </si>
  <si>
    <t>WYW181139</t>
  </si>
  <si>
    <t>WYW187506</t>
  </si>
  <si>
    <t>WYW187511</t>
  </si>
  <si>
    <t>WYW189624</t>
  </si>
  <si>
    <t>WYW189256</t>
  </si>
  <si>
    <t>WYW185444</t>
  </si>
  <si>
    <t>19-00446</t>
  </si>
  <si>
    <t>WYW181142</t>
  </si>
  <si>
    <t>WYW187502</t>
  </si>
  <si>
    <t>WYW187501</t>
  </si>
  <si>
    <t>WYW186270</t>
  </si>
  <si>
    <t>19-00072</t>
  </si>
  <si>
    <t>WYW186272</t>
  </si>
  <si>
    <t>WYW186277</t>
  </si>
  <si>
    <t>19-00071</t>
  </si>
  <si>
    <t>WYW189802</t>
  </si>
  <si>
    <t>WYW186271</t>
  </si>
  <si>
    <t>WYW184041</t>
  </si>
  <si>
    <t>WYW189800</t>
  </si>
  <si>
    <t>WYW189792</t>
  </si>
  <si>
    <t>18-00402</t>
  </si>
  <si>
    <t>WYW181695</t>
  </si>
  <si>
    <t>19-00369</t>
  </si>
  <si>
    <t>WYW181064</t>
  </si>
  <si>
    <t>WYW181723</t>
  </si>
  <si>
    <t>WYW188007</t>
  </si>
  <si>
    <t>WYW187282</t>
  </si>
  <si>
    <t>WYW187281</t>
  </si>
  <si>
    <t>WYW187280</t>
  </si>
  <si>
    <t>WYW181724</t>
  </si>
  <si>
    <t>WYW182224</t>
  </si>
  <si>
    <t>WYW182225</t>
  </si>
  <si>
    <t>18-00384</t>
  </si>
  <si>
    <t>17-00365</t>
  </si>
  <si>
    <t>17-00364</t>
  </si>
  <si>
    <t>WYW184064</t>
  </si>
  <si>
    <t>WYW184062</t>
  </si>
  <si>
    <t>20-00054</t>
  </si>
  <si>
    <t>WYW182795</t>
  </si>
  <si>
    <t>19-00124</t>
  </si>
  <si>
    <t>WYW189811</t>
  </si>
  <si>
    <t>WYW189816</t>
  </si>
  <si>
    <t>WYW189810</t>
  </si>
  <si>
    <t>WYW181741</t>
  </si>
  <si>
    <t>WYW189807</t>
  </si>
  <si>
    <t>17-00370</t>
  </si>
  <si>
    <t>1065588</t>
  </si>
  <si>
    <t>1075437</t>
  </si>
  <si>
    <t>1080097</t>
  </si>
  <si>
    <t>1080196</t>
  </si>
  <si>
    <t>1075374</t>
  </si>
  <si>
    <t>1092891</t>
  </si>
  <si>
    <t>1065917</t>
  </si>
  <si>
    <t>1074475</t>
  </si>
  <si>
    <t>1073296</t>
  </si>
  <si>
    <t>19-00400</t>
  </si>
  <si>
    <t>19-00399</t>
  </si>
  <si>
    <t>WYW187364</t>
  </si>
  <si>
    <t>WYW187294</t>
  </si>
  <si>
    <t>WYW186746</t>
  </si>
  <si>
    <t>WYW186748</t>
  </si>
  <si>
    <t>WYW187292</t>
  </si>
  <si>
    <t>WYW189803</t>
  </si>
  <si>
    <t>18-00026</t>
  </si>
  <si>
    <t>WYW185689</t>
  </si>
  <si>
    <t>WYW185690</t>
  </si>
  <si>
    <t>1046573</t>
  </si>
  <si>
    <t>1046574</t>
  </si>
  <si>
    <t>1060705</t>
  </si>
  <si>
    <t>1060704</t>
  </si>
  <si>
    <t>1053378</t>
  </si>
  <si>
    <t>1054201</t>
  </si>
  <si>
    <t>1054304</t>
  </si>
  <si>
    <t>1054853</t>
  </si>
  <si>
    <t>1054854</t>
  </si>
  <si>
    <t>1043549</t>
  </si>
  <si>
    <t>WYW186747</t>
  </si>
  <si>
    <t>WYW187289</t>
  </si>
  <si>
    <t>1045430</t>
  </si>
  <si>
    <t>1049807</t>
  </si>
  <si>
    <t>1049808</t>
  </si>
  <si>
    <t>1049809</t>
  </si>
  <si>
    <t>1049810</t>
  </si>
  <si>
    <t>1059849</t>
  </si>
  <si>
    <t>1061099</t>
  </si>
  <si>
    <t>1061100</t>
  </si>
  <si>
    <t>1049811</t>
  </si>
  <si>
    <t>1049175</t>
  </si>
  <si>
    <t>1061098</t>
  </si>
  <si>
    <t>1045566</t>
  </si>
  <si>
    <t>1059701</t>
  </si>
  <si>
    <t>1058176</t>
  </si>
  <si>
    <t>1058175</t>
  </si>
  <si>
    <t>1078672</t>
  </si>
  <si>
    <t>WYW182254</t>
  </si>
  <si>
    <t>WYW182255</t>
  </si>
  <si>
    <t>WYW182253</t>
  </si>
  <si>
    <t>19-00239</t>
  </si>
  <si>
    <t>WYW189184</t>
  </si>
  <si>
    <t>WYW185713</t>
  </si>
  <si>
    <t>19-00240</t>
  </si>
  <si>
    <t>19-00242</t>
  </si>
  <si>
    <t>19-00241</t>
  </si>
  <si>
    <t>WYW188312</t>
  </si>
  <si>
    <t>WYW182801</t>
  </si>
  <si>
    <t>1056919</t>
  </si>
  <si>
    <t>19-00119</t>
  </si>
  <si>
    <t>1050477</t>
  </si>
  <si>
    <t>1047823</t>
  </si>
  <si>
    <t>1048762</t>
  </si>
  <si>
    <t>19-00401</t>
  </si>
  <si>
    <t>WYW185706</t>
  </si>
  <si>
    <t>WYW187291</t>
  </si>
  <si>
    <t>WYW185707</t>
  </si>
  <si>
    <t>WYW183605</t>
  </si>
  <si>
    <t>WYW189259</t>
  </si>
  <si>
    <t>WYW189258</t>
  </si>
  <si>
    <t>WYW189267</t>
  </si>
  <si>
    <t>WYW189257</t>
  </si>
  <si>
    <t>WYW189625</t>
  </si>
  <si>
    <t>19-00496</t>
  </si>
  <si>
    <t>19-00497</t>
  </si>
  <si>
    <t>WYW181146</t>
  </si>
  <si>
    <t>WYW189640</t>
  </si>
  <si>
    <t>WYW189641</t>
  </si>
  <si>
    <t>WYW181828</t>
  </si>
  <si>
    <t>WYW182899</t>
  </si>
  <si>
    <t>WYW189643</t>
  </si>
  <si>
    <t>WYW182900</t>
  </si>
  <si>
    <t>WYW189645</t>
  </si>
  <si>
    <t>WYW189644</t>
  </si>
  <si>
    <t>WYW189642</t>
  </si>
  <si>
    <t>19-00341</t>
  </si>
  <si>
    <t>19-00342</t>
  </si>
  <si>
    <t>20-00094</t>
  </si>
  <si>
    <t>WYW187503</t>
  </si>
  <si>
    <t>19-00450</t>
  </si>
  <si>
    <t>WYW189234</t>
  </si>
  <si>
    <t>WYW187510</t>
  </si>
  <si>
    <t>19-00465</t>
  </si>
  <si>
    <t>WYW189617</t>
  </si>
  <si>
    <t>WYW181816</t>
  </si>
  <si>
    <t>17-00382</t>
  </si>
  <si>
    <t>WYW185285</t>
  </si>
  <si>
    <t>WYW185288</t>
  </si>
  <si>
    <t>18-00262</t>
  </si>
  <si>
    <t>WYW183770</t>
  </si>
  <si>
    <t>WYW183773</t>
  </si>
  <si>
    <t>WYW187857</t>
  </si>
  <si>
    <t>WYW187856</t>
  </si>
  <si>
    <t>20-00077</t>
  </si>
  <si>
    <t>19-00335</t>
  </si>
  <si>
    <t>WYW182019</t>
  </si>
  <si>
    <t>WYW186132</t>
  </si>
  <si>
    <t>WYW186672</t>
  </si>
  <si>
    <t>17-00315</t>
  </si>
  <si>
    <t>WYW187067</t>
  </si>
  <si>
    <t>WYW189843</t>
  </si>
  <si>
    <t>WYW184225</t>
  </si>
  <si>
    <t>WYW184226</t>
  </si>
  <si>
    <t>WYW184227</t>
  </si>
  <si>
    <t>WYW184223</t>
  </si>
  <si>
    <t>WYW184224</t>
  </si>
  <si>
    <t>WYW185599</t>
  </si>
  <si>
    <t>WYW187059</t>
  </si>
  <si>
    <t>19-00435</t>
  </si>
  <si>
    <t>WYW188182</t>
  </si>
  <si>
    <t>WYW187051</t>
  </si>
  <si>
    <t>17-00297</t>
  </si>
  <si>
    <t>WYW185594</t>
  </si>
  <si>
    <t>WYW183050</t>
  </si>
  <si>
    <t>WYW183048</t>
  </si>
  <si>
    <t>WYW187855</t>
  </si>
  <si>
    <t>WYW187935</t>
  </si>
  <si>
    <t>WYW187546</t>
  </si>
  <si>
    <t>WYW186679</t>
  </si>
  <si>
    <t>WYW189332</t>
  </si>
  <si>
    <t>WYW187983</t>
  </si>
  <si>
    <t>WYW187984</t>
  </si>
  <si>
    <t>WYW186681</t>
  </si>
  <si>
    <t>WYW186685</t>
  </si>
  <si>
    <t>WYW186682</t>
  </si>
  <si>
    <t>19-00527</t>
  </si>
  <si>
    <t>19-00530</t>
  </si>
  <si>
    <t>19-00517</t>
  </si>
  <si>
    <t>19-00518</t>
  </si>
  <si>
    <t>19-00515</t>
  </si>
  <si>
    <t>19-00520</t>
  </si>
  <si>
    <t>19-00516</t>
  </si>
  <si>
    <t>19-00519</t>
  </si>
  <si>
    <t>WYW187568</t>
  </si>
  <si>
    <t>WYW187571</t>
  </si>
  <si>
    <t>WYW187569</t>
  </si>
  <si>
    <t>WYW189340</t>
  </si>
  <si>
    <t>19-00528</t>
  </si>
  <si>
    <t>19-00529</t>
  </si>
  <si>
    <t>19-00526</t>
  </si>
  <si>
    <t>WYW187570</t>
  </si>
  <si>
    <t>WYW187572</t>
  </si>
  <si>
    <t>WYW181374</t>
  </si>
  <si>
    <t>WYW188413</t>
  </si>
  <si>
    <t>WYW188416</t>
  </si>
  <si>
    <t>WYW181375</t>
  </si>
  <si>
    <t>WYW188414</t>
  </si>
  <si>
    <t>WYW188415</t>
  </si>
  <si>
    <t>Lease</t>
  </si>
  <si>
    <t>Lease extension</t>
  </si>
  <si>
    <t>Memo of lease</t>
  </si>
  <si>
    <t>Lease amendment</t>
  </si>
  <si>
    <t>LINCOLN (WY)</t>
  </si>
  <si>
    <t>WESTON (WY)</t>
  </si>
  <si>
    <t>NIOBRARA (WY)</t>
  </si>
  <si>
    <t>CONVERSE (WY)</t>
  </si>
  <si>
    <t>CAMPBELL (WY)</t>
  </si>
  <si>
    <t>SHERIDAN (WY)</t>
  </si>
  <si>
    <t>NATRONA (WY)</t>
  </si>
  <si>
    <t>WASHAKIE (WY)</t>
  </si>
  <si>
    <t>BIG HORN (WY)</t>
  </si>
  <si>
    <t>PARK (WY)</t>
  </si>
  <si>
    <t>SUBLETTE (WY)</t>
  </si>
  <si>
    <t>SWEETWATER (WY)</t>
  </si>
  <si>
    <t>CARBON (WY)</t>
  </si>
  <si>
    <t>UINTA (WY)</t>
  </si>
  <si>
    <t>GREEN RIVER - OVERTHRUST</t>
  </si>
  <si>
    <t>POWDER RIVER</t>
  </si>
  <si>
    <t>WIND RIVER</t>
  </si>
  <si>
    <t>BIG HORN</t>
  </si>
  <si>
    <t xml:space="preserve">NEW CENTURY PROD CO LLC </t>
  </si>
  <si>
    <t xml:space="preserve">NEW CENTURY PRODUCTION CO LLC </t>
  </si>
  <si>
    <t xml:space="preserve">RETAMCO OPERATING INC </t>
  </si>
  <si>
    <t xml:space="preserve">PROVIDENCE OIL DEVELOPMENT LLC </t>
  </si>
  <si>
    <t xml:space="preserve">PROVIDENCEOIL DEVELOPMENT LLC </t>
  </si>
  <si>
    <t xml:space="preserve">AZALEA OIL CO LLC </t>
  </si>
  <si>
    <t xml:space="preserve">LIBERTY PETROLEUM CORP. </t>
  </si>
  <si>
    <t xml:space="preserve">COLORADO ENERGY MINERALS INC </t>
  </si>
  <si>
    <t xml:space="preserve">KNPRB LEASES INC </t>
  </si>
  <si>
    <t xml:space="preserve">LANGHAM PETROLEUM LLC </t>
  </si>
  <si>
    <t xml:space="preserve">PAROUS ENERGY LLC </t>
  </si>
  <si>
    <t xml:space="preserve">LEH WHISKEY GULCH LLC </t>
  </si>
  <si>
    <t xml:space="preserve">DAYFIELD LLC </t>
  </si>
  <si>
    <t xml:space="preserve">CHESAPEAKE EXPLORATION L L C </t>
  </si>
  <si>
    <t xml:space="preserve">LINCOLN ENEGY PARTNERS II LLC </t>
  </si>
  <si>
    <t xml:space="preserve">LINCOLN ENERGY PARTNERS II LLC </t>
  </si>
  <si>
    <t xml:space="preserve">PANTHER ENERGY COMPANY III L L C </t>
  </si>
  <si>
    <t xml:space="preserve">SAMSON RESOURCES COMPANY </t>
  </si>
  <si>
    <t xml:space="preserve">STOUT STREET LLC </t>
  </si>
  <si>
    <t xml:space="preserve">PACER ENERGY ACQUISITIONS LLC </t>
  </si>
  <si>
    <t xml:space="preserve">CHESAPEAKE EXPLORATION LLC </t>
  </si>
  <si>
    <t xml:space="preserve">MBI OIL AND GAS LLC </t>
  </si>
  <si>
    <t xml:space="preserve">K2T2 RESOURCES LLC </t>
  </si>
  <si>
    <t xml:space="preserve">R&amp;R ROYALTY LTD </t>
  </si>
  <si>
    <t xml:space="preserve">TEXAS INDEPENDENT EXPLORATION </t>
  </si>
  <si>
    <t xml:space="preserve">QEP ENERGY COMPANY </t>
  </si>
  <si>
    <t xml:space="preserve">WOLD ENERGY PARTNERS LLC ET AL </t>
  </si>
  <si>
    <t xml:space="preserve">WOLD ENERGY PARTNERS LLC </t>
  </si>
  <si>
    <t xml:space="preserve">VIKING OIL CO </t>
  </si>
  <si>
    <t xml:space="preserve">BASELINE MINERALS INC </t>
  </si>
  <si>
    <t xml:space="preserve">ANSCHUTZ EXPLORATION CORPORATION </t>
  </si>
  <si>
    <t xml:space="preserve">DAKOTA TEX OIL COMPANY </t>
  </si>
  <si>
    <t xml:space="preserve">PANTHER ENERGY COMPANY III LLC </t>
  </si>
  <si>
    <t xml:space="preserve">KHODY LAND AND MINERALS COMPANY </t>
  </si>
  <si>
    <t xml:space="preserve">IRONHORSE RESOURCES LLC </t>
  </si>
  <si>
    <t xml:space="preserve">PANTHER ENERGY CO III LLC ET AL </t>
  </si>
  <si>
    <t xml:space="preserve">PANTHER ENERGY COMPANY III L L C ET AL </t>
  </si>
  <si>
    <t xml:space="preserve">TONGUE RIVER ROYALTIES </t>
  </si>
  <si>
    <t xml:space="preserve">IMPACT AGENT CO INC </t>
  </si>
  <si>
    <t xml:space="preserve">LINCOLN ENERGY HOLDINGS LLC ET AL </t>
  </si>
  <si>
    <t xml:space="preserve">DAKOTA - TEX OIL COMPANY </t>
  </si>
  <si>
    <t xml:space="preserve">ANSCHUTZ EXPLORATION COMPANY </t>
  </si>
  <si>
    <t xml:space="preserve">ANSCHUTS EXPLORATION CORPORATION </t>
  </si>
  <si>
    <t xml:space="preserve">TOFTE ENERGY PARTNERS </t>
  </si>
  <si>
    <t xml:space="preserve">TITAN EXPLORATION LLC </t>
  </si>
  <si>
    <t xml:space="preserve">KIMMERIDGE ENERGY MANAGEMENT COMPANY </t>
  </si>
  <si>
    <t xml:space="preserve">KIMMERIDGE ENERGY MANAGEMENT COMPANY LLC </t>
  </si>
  <si>
    <t xml:space="preserve">NORTHWOODS OPERATING LLC </t>
  </si>
  <si>
    <t xml:space="preserve">TIMBERLINE PRODUCTION CO </t>
  </si>
  <si>
    <t xml:space="preserve">DIAMOND RESOURCES CO </t>
  </si>
  <si>
    <t xml:space="preserve">DISCOVERY PETROLEUM LLC </t>
  </si>
  <si>
    <t xml:space="preserve">FOUR G OIL PROPERTIES LLC </t>
  </si>
  <si>
    <t xml:space="preserve">BORDER RESOURCES LLC </t>
  </si>
  <si>
    <t xml:space="preserve">CONTEX ENERGY COMPANY </t>
  </si>
  <si>
    <t xml:space="preserve">LIBERTY PETROLEUM CORP </t>
  </si>
  <si>
    <t xml:space="preserve">GROCES LANDING LLC </t>
  </si>
  <si>
    <t xml:space="preserve">ROBERT L BAYLESS PRODUCER LLC </t>
  </si>
  <si>
    <t xml:space="preserve">NERD GAS COMPANY LLC </t>
  </si>
  <si>
    <t xml:space="preserve">THUNDER BASIN RESOURCES LLC </t>
  </si>
  <si>
    <t xml:space="preserve">PAUL &amp; LYNN SAWYER REV LVNG TR </t>
  </si>
  <si>
    <t xml:space="preserve">BLUE DEVIL EXPLORATION LLC </t>
  </si>
  <si>
    <t xml:space="preserve">ALBERT E WHITEHEAD </t>
  </si>
  <si>
    <t xml:space="preserve">WESTERN AMERICAN RESOURCES LLC </t>
  </si>
  <si>
    <t xml:space="preserve">NERD GAS COMPANY </t>
  </si>
  <si>
    <t xml:space="preserve">CENTURY OIL &amp; GAS SOUTH LLC </t>
  </si>
  <si>
    <t xml:space="preserve">CENTURY O&amp;G SOUTH LLC </t>
  </si>
  <si>
    <t xml:space="preserve">RIDGE ENERGY PARTNERS LLC </t>
  </si>
  <si>
    <t xml:space="preserve">CENTURY OIL &amp; GAS LLC </t>
  </si>
  <si>
    <t xml:space="preserve">KIRKWOOD RESOURCES LLC </t>
  </si>
  <si>
    <t xml:space="preserve">WILLIAMS BRADLEY </t>
  </si>
  <si>
    <t xml:space="preserve">GRAYSON MILL POWDER RIVER ENERGY LLC </t>
  </si>
  <si>
    <t xml:space="preserve">GRAYSON MILLS POWDER ROVER LLC </t>
  </si>
  <si>
    <t xml:space="preserve">GRAYSON MILL POWDER RIVER LLC </t>
  </si>
  <si>
    <t xml:space="preserve">ROCKIES RESOURCES HOLDINGS LLC </t>
  </si>
  <si>
    <t xml:space="preserve">ROCKIES RESOURCES AGENT CORP </t>
  </si>
  <si>
    <t xml:space="preserve">SHARBRO ENERGY LLC </t>
  </si>
  <si>
    <t xml:space="preserve">ROCKIES RESOURCES HOLDING LLC </t>
  </si>
  <si>
    <t xml:space="preserve">ROCKIES RESOURES HOLDINGS LLC </t>
  </si>
  <si>
    <t xml:space="preserve">CONTEX ENERGY COMPANY LLC </t>
  </si>
  <si>
    <t xml:space="preserve">ROCKIES RESOURCES HOLDINGS LC </t>
  </si>
  <si>
    <t xml:space="preserve">VECTA OIL &amp; GAS LTD </t>
  </si>
  <si>
    <t xml:space="preserve">THE DAUBE COMPANY </t>
  </si>
  <si>
    <t xml:space="preserve">LAND ENERGY INC </t>
  </si>
  <si>
    <t xml:space="preserve">KIRKWOOD OIL &amp; GAS LLC </t>
  </si>
  <si>
    <t xml:space="preserve">KIRKWOOD OIL &amp; GAS INC </t>
  </si>
  <si>
    <t xml:space="preserve">LASRICH LANE </t>
  </si>
  <si>
    <t xml:space="preserve">GREY WOLF OIL &amp; GAS </t>
  </si>
  <si>
    <t xml:space="preserve">MASSIF OPERATING LLC </t>
  </si>
  <si>
    <t xml:space="preserve">MCL 1 OIL AND GAS WYOMING LLC </t>
  </si>
  <si>
    <t xml:space="preserve">MATTHEW C FLAVIN </t>
  </si>
  <si>
    <t xml:space="preserve">DIAMOND RES INC </t>
  </si>
  <si>
    <t xml:space="preserve">RED RIVER OIL AND GAS LLC </t>
  </si>
  <si>
    <t xml:space="preserve">CONTEX ENERGY CO </t>
  </si>
  <si>
    <t xml:space="preserve">KARE ENERGY INC </t>
  </si>
  <si>
    <t xml:space="preserve">WES STATE LANDS INC </t>
  </si>
  <si>
    <t xml:space="preserve">PEAK POWDER RIVER ACQUISITIONS LLC </t>
  </si>
  <si>
    <t xml:space="preserve">KOG INC </t>
  </si>
  <si>
    <t xml:space="preserve">KIRKWOOD OIL AND GAS LLC </t>
  </si>
  <si>
    <t xml:space="preserve">GRMR OIL AND GAS LLC </t>
  </si>
  <si>
    <t xml:space="preserve">VERN JONES </t>
  </si>
  <si>
    <t xml:space="preserve">KIRKWOOD RESOURCES </t>
  </si>
  <si>
    <t xml:space="preserve">RIPTIDE ENERGY LLC </t>
  </si>
  <si>
    <t xml:space="preserve">HOOVER AND STACY INC. </t>
  </si>
  <si>
    <t xml:space="preserve">BISSELL OIL OPERATING CO INC </t>
  </si>
  <si>
    <t xml:space="preserve">SOUTHLAND ROYALTY COMPANY LLC </t>
  </si>
  <si>
    <t xml:space="preserve">ALLEN &amp; KIRMSE LTD </t>
  </si>
  <si>
    <t xml:space="preserve">WESTERN LAND SERVICES INC </t>
  </si>
  <si>
    <t xml:space="preserve">CARLA PETROLEUM INC </t>
  </si>
  <si>
    <t xml:space="preserve">BSO GRB LLC </t>
  </si>
  <si>
    <t xml:space="preserve">MASON RESOURCES INC </t>
  </si>
  <si>
    <t xml:space="preserve">MUSTANG ENERGY RESOURCES LLC </t>
  </si>
  <si>
    <t xml:space="preserve">VAQUERO ENERGY INC </t>
  </si>
  <si>
    <t xml:space="preserve">LIBERTY PETROLEUM CORP ET AL </t>
  </si>
  <si>
    <t xml:space="preserve">BRO ENE LLC </t>
  </si>
  <si>
    <t>BULLOCK VAN K</t>
  </si>
  <si>
    <t xml:space="preserve">YATES PETROLEUM CORP. </t>
  </si>
  <si>
    <t xml:space="preserve">LANGHAM PETROLEUM LLC. </t>
  </si>
  <si>
    <t>POINT (56669.41989815049 4642943.376300322)</t>
  </si>
  <si>
    <t>POINT (58161.41407385166 4641232.583196553)</t>
  </si>
  <si>
    <t>POINT (56776.41369961703 4644548.854948923)</t>
  </si>
  <si>
    <t>POINT (55172.23328409577 4644651.080242812)</t>
  </si>
  <si>
    <t>POINT (53555.42356828524 4644755.31280119)</t>
  </si>
  <si>
    <t>POINT (53242.38788699126 4639936.949920529)</t>
  </si>
  <si>
    <t>POINT (56454.87398893491 4639732.458830673)</t>
  </si>
  <si>
    <t>POINT (51948.9322199063 4644852.033076623)</t>
  </si>
  <si>
    <t>POINT (51840.17935522721 4643246.1605229)</t>
  </si>
  <si>
    <t>POINT (53442.65131622407 4643150.568878398)</t>
  </si>
  <si>
    <t>POINT (51730.4766200672 4641645.029142427)</t>
  </si>
  <si>
    <t>POINT (51527.28723632032 4638426.013269071)</t>
  </si>
  <si>
    <t>POINT (50030.4102057108 4640141.165182291)</t>
  </si>
  <si>
    <t>POINT (50242.53951656591 4643348.190706243)</t>
  </si>
  <si>
    <t>POINT (571725.3243022831 4818661.749092558)</t>
  </si>
  <si>
    <t>POINT (571669.6464120923 4823531.307038649)</t>
  </si>
  <si>
    <t>POINT (570075.6919848324 4823498.376529424)</t>
  </si>
  <si>
    <t>POINT (570134.238926162 4818656.825536847)</t>
  </si>
  <si>
    <t>POINT (570107.4866633544 4820275.116188477)</t>
  </si>
  <si>
    <t>POINT (571693.7276944388 4821910.859384767)</t>
  </si>
  <si>
    <t>POINT (61392.99265720957 4641021.816574859)</t>
  </si>
  <si>
    <t>POINT (62537.28443929099 4634676.371830067)</t>
  </si>
  <si>
    <t>POINT (64071.14998309268 4633128.430691886)</t>
  </si>
  <si>
    <t>POINT (452239.3430751828 4745401.564042513)</t>
  </si>
  <si>
    <t>POINT (453827.5304611291 4745393.266981572)</t>
  </si>
  <si>
    <t>POINT (455406.4407210351 4740584.485741101)</t>
  </si>
  <si>
    <t>POINT (457032.7272732936 4740608.046518059)</t>
  </si>
  <si>
    <t>POINT (457034.0419090994 4742218.216906734)</t>
  </si>
  <si>
    <t>POINT (455418.10755735 4742193.746646377)</t>
  </si>
  <si>
    <t>POINT (455447.0124602692 4745405.46827116)</t>
  </si>
  <si>
    <t>POINT (458661.9908614283 4740611.215732983)</t>
  </si>
  <si>
    <t>POINT (457020.1523003784 4738992.019294011)</t>
  </si>
  <si>
    <t>POINT (455428.616692898 4743816.576137203)</t>
  </si>
  <si>
    <t>POINT (452240.8017149295 4743815.495977178)</t>
  </si>
  <si>
    <t>POINT (455399.7928688574 4738979.007652568)</t>
  </si>
  <si>
    <t>POINT (452219.7119826791 4742213.914597939)</t>
  </si>
  <si>
    <t>POINT (450643.4772757515 4743818.287925621)</t>
  </si>
  <si>
    <t>POINT (456921.863510526 4789079.936676466)</t>
  </si>
  <si>
    <t>POINT (456869.3461893247 4787442.004430022)</t>
  </si>
  <si>
    <t>POINT (458497.3266352765 4785809.276712111)</t>
  </si>
  <si>
    <t>POINT (468419.5196675659 4787533.966931479)</t>
  </si>
  <si>
    <t>POINT (469956.2271409851 4784266.226849589)</t>
  </si>
  <si>
    <t>POINT (466713.5897508092 4784265.225006604)</t>
  </si>
  <si>
    <t>POINT (428005.5726978983 4790616.981711949)</t>
  </si>
  <si>
    <t>POINT (428027.0152717939 4792229.742625861)</t>
  </si>
  <si>
    <t>POINT (427972.5397960356 4789020.872298879)</t>
  </si>
  <si>
    <t>POINT (429610.092792321 4792225.827641631)</t>
  </si>
  <si>
    <t>POINT (432784.0154210426 4792192.758956178)</t>
  </si>
  <si>
    <t>POINT (432774.1297022662 4790569.725185852)</t>
  </si>
  <si>
    <t>POINT (434398.6883441459 4792193.460488828)</t>
  </si>
  <si>
    <t>POINT (444070.5066570411 4929364.510522227)</t>
  </si>
  <si>
    <t>POINT (442474.533763921 4929381.424204271)</t>
  </si>
  <si>
    <t>POINT (442389.4862188698 4927655.763240612)</t>
  </si>
  <si>
    <t>POINT (443988.290509055 4927636.692299136)</t>
  </si>
  <si>
    <t>POINT (440881.131336874 4929414.385595066)</t>
  </si>
  <si>
    <t>POINT (439271.8658880222 4929436.856532776)</t>
  </si>
  <si>
    <t>POINT (439213.5830282041 4927745.296127687)</t>
  </si>
  <si>
    <t>POINT (440807.7909430569 4927688.63103974)</t>
  </si>
  <si>
    <t>POINT (442228.5782454011 4931112.995990017)</t>
  </si>
  <si>
    <t>POINT (439165.5835307778 4926114.708678338)</t>
  </si>
  <si>
    <t>POINT (445709.5831209627 4929353.561729305)</t>
  </si>
  <si>
    <t>POINT (452374.4529873327 4759916.368875049)</t>
  </si>
  <si>
    <t>POINT (453931.417139838 4756687.370834831)</t>
  </si>
  <si>
    <t>POINT (450721.6356022931 4756699.52221285)</t>
  </si>
  <si>
    <t>POINT (450738.2102969721 4758312.611631894)</t>
  </si>
  <si>
    <t>POINT (455548.568036094 4761542.124151107)</t>
  </si>
  <si>
    <t>POINT (453970.2505786594 4761538.151336757)</t>
  </si>
  <si>
    <t>POINT (452357.6594543359 4758306.66815085)</t>
  </si>
  <si>
    <t>POINT (452333.9776991226 4756690.664891258)</t>
  </si>
  <si>
    <t>POINT (449061.6800306652 4745414.182332469)</t>
  </si>
  <si>
    <t>POINT (449070.5439796448 4747031.962097637)</t>
  </si>
  <si>
    <t>POINT (445866.1328611976 4747038.218474496)</t>
  </si>
  <si>
    <t>POINT (447476.9383054018 4748649.517511824)</t>
  </si>
  <si>
    <t>POINT (445868.837862697 4748648.011090603)</t>
  </si>
  <si>
    <t>POINT (449080.0255099662 4748648.470966594)</t>
  </si>
  <si>
    <t>POINT (444265.1854630823 4747044.226192635)</t>
  </si>
  <si>
    <t>POINT (447471.4550563141 4747034.66776428)</t>
  </si>
  <si>
    <t>POINT (444252.2212808708 4745444.257696187)</t>
  </si>
  <si>
    <t>POINT (447457.2712783168 4745422.431677741)</t>
  </si>
  <si>
    <t>POINT (445851.6436206817 4745434.877155143)</t>
  </si>
  <si>
    <t>POINT (447446.8276102811 4743809.746891038)</t>
  </si>
  <si>
    <t>POINT (445842.6374347311 4743814.975410781)</t>
  </si>
  <si>
    <t>POINT (450700.8165507755 4750247.30297695)</t>
  </si>
  <si>
    <t>POINT (452286.0899004646 4748633.945042976)</t>
  </si>
  <si>
    <t>POINT (450678.7163350722 4748643.594228446)</t>
  </si>
  <si>
    <t>POINT (445887.7753426071 4750261.492441989)</t>
  </si>
  <si>
    <t>POINT (447492.3555111249 4750259.210323349)</t>
  </si>
  <si>
    <t>POINT (450656.7275537555 4745405.102655738)</t>
  </si>
  <si>
    <t>POINT (450664.6031907125 4747024.157199679)</t>
  </si>
  <si>
    <t>POINT (449094.4169528087 4750254.356442459)</t>
  </si>
  <si>
    <t>POINT (420175.8422876858 4929409.440795763)</t>
  </si>
  <si>
    <t>POINT (418603.8301643176 4929413.254050943)</t>
  </si>
  <si>
    <t>POINT (418235.8704005232 4935777.892333253)</t>
  </si>
  <si>
    <t>POINT (416652.3802449326 4935760.331699588)</t>
  </si>
  <si>
    <t>POINT (421423.5349943695 4934226.793178532)</t>
  </si>
  <si>
    <t>POINT (419820.5476014657 4935795.401459355)</t>
  </si>
  <si>
    <t>POINT (421759.3806909949 4929407.982069997)</t>
  </si>
  <si>
    <t>POINT (417055.3853478171 4929411.214125436)</t>
  </si>
  <si>
    <t>POINT (420136.1652631214 4927760.51201097)</t>
  </si>
  <si>
    <t>POINT (423026.5116264796 4934227.071216948)</t>
  </si>
  <si>
    <t>POINT (416665.513091718 4934189.104767911)</t>
  </si>
  <si>
    <t>POINT (421412.4308543598 4935810.242896719)</t>
  </si>
  <si>
    <t>POINT (421436.3891909622 4932636.123106278)</t>
  </si>
  <si>
    <t>POINT (424545.6566847928 4950139.834568146)</t>
  </si>
  <si>
    <t>POINT (429472.0996883626 4945496.957299297)</t>
  </si>
  <si>
    <t>POINT (429507.7172634254 4948703.422890162)</t>
  </si>
  <si>
    <t>POINT (429490.1924935321 4947098.70187515)</t>
  </si>
  <si>
    <t>POINT (431112.6503828617 4947132.052207647)</t>
  </si>
  <si>
    <t>POINT (431088.9422312521 4945533.338944362)</t>
  </si>
  <si>
    <t>POINT (427865.5854727528 4945467.221211256)</t>
  </si>
  <si>
    <t>POINT (429186.3293348271 4951648.940192739)</t>
  </si>
  <si>
    <t>POINT (426146.6347771546 4950153.100083501)</t>
  </si>
  <si>
    <t>POINT (429338.7611303279 4950170.757692814)</t>
  </si>
  <si>
    <t>POINT (424689.4318053225 4947021.081193476)</t>
  </si>
  <si>
    <t>POINT (423112.0905634377 4948601.808351697)</t>
  </si>
  <si>
    <t>POINT (424665.8470544033 4945413.452440278)</t>
  </si>
  <si>
    <t>POINT (423083.3070420033 4946997.624618362)</t>
  </si>
  <si>
    <t>POINT (424716.0132661142 4948626.137121716)</t>
  </si>
  <si>
    <t>POINT (426305.4227844408 4948652.723825894)</t>
  </si>
  <si>
    <t>POINT (427590.7803625399 4951652.667992178)</t>
  </si>
  <si>
    <t>POINT (423058.6874950532 4945387.46049789)</t>
  </si>
  <si>
    <t>POINT (424645.2646379148 4943803.674110308)</t>
  </si>
  <si>
    <t>POINT (431122.4535930897 4948730.917787708)</t>
  </si>
  <si>
    <t>POINT (427738.4396464106 4950158.813043429)</t>
  </si>
  <si>
    <t>POINT (425998.825314681 4951654.630573932)</t>
  </si>
  <si>
    <t>POINT (429754.9418474598 4811451.172364375)</t>
  </si>
  <si>
    <t>POINT (427511.9489736005 4814601.046632902)</t>
  </si>
  <si>
    <t>POINT (427513.1629759301 4816204.341873487)</t>
  </si>
  <si>
    <t>POINT (426561.4966582152 4811473.378032397)</t>
  </si>
  <si>
    <t>POINT (423216.4931495497 4790660.62000556)</t>
  </si>
  <si>
    <t>POINT (370576.4267008891 4791050.969076346)</t>
  </si>
  <si>
    <t>POINT (370559.2363892529 4789434.912914082)</t>
  </si>
  <si>
    <t>POINT (372163.086280868 4789414.701395552)</t>
  </si>
  <si>
    <t>POINT (372181.6487415617 4791025.21223515)</t>
  </si>
  <si>
    <t>POINT (248822.9610383955 4891333.524877742)</t>
  </si>
  <si>
    <t>POINT (243823.776530198 4886680.128560621)</t>
  </si>
  <si>
    <t>POINT (247105.5000971371 4888172.610604767)</t>
  </si>
  <si>
    <t>POINT (245506.3562926069 4888239.323687235)</t>
  </si>
  <si>
    <t>POINT (248708.2278883022 4888104.027769512)</t>
  </si>
  <si>
    <t>POINT (248769.2886246415 4889719.694108497)</t>
  </si>
  <si>
    <t>POINT (248883.5386480716 4892935.637984948)</t>
  </si>
  <si>
    <t>POINT (247217.8222062073 4891398.414775108)</t>
  </si>
  <si>
    <t>POINT (247167.6960108856 4889791.643531754)</t>
  </si>
  <si>
    <t>POINT (245436.0061703562 4886624.837076682)</t>
  </si>
  <si>
    <t>POINT (247034.7686950828 4886553.907934613)</t>
  </si>
  <si>
    <t>POINT (245723.6161701533 4894678.570972398)</t>
  </si>
  <si>
    <t>POINT (247272.5434860472 4892996.950363102)</t>
  </si>
  <si>
    <t>POINT (247330.1636633366 4894606.834671249)</t>
  </si>
  <si>
    <t>POINT (245610.6897481904 4891459.530645338)</t>
  </si>
  <si>
    <t>POINT (250321.8704247829 4888033.299854262)</t>
  </si>
  <si>
    <t>POINT (248641.6860392133 4886488.573035527)</t>
  </si>
  <si>
    <t>POINT (250247.6399206083 4886414.332859865)</t>
  </si>
  <si>
    <t>POINT (248936.4773296741 4894545.260298776)</t>
  </si>
  <si>
    <t>POINT (251854.5335974813 4886332.812918613)</t>
  </si>
  <si>
    <t>POINT (253002.6387776697 4887897.815949298)</t>
  </si>
  <si>
    <t>POINT (253066.545062433 4889519.698537833)</t>
  </si>
  <si>
    <t>POINT (251923.5779635607 4887954.508650301)</t>
  </si>
  <si>
    <t>POINT (250377.1524756426 4889652.140318785)</t>
  </si>
  <si>
    <t>POINT (251987.1085037718 4889575.566926384)</t>
  </si>
  <si>
    <t>POINT (252049.1456569578 4891189.047734225)</t>
  </si>
  <si>
    <t>POINT (250435.8580873224 4891264.065815767)</t>
  </si>
  <si>
    <t>POINT (250499.3511567127 4892872.842025924)</t>
  </si>
  <si>
    <t>POINT (252114.2326736281 4892801.992104515)</t>
  </si>
  <si>
    <t>POINT (253128.9747871281 4891134.427781795)</t>
  </si>
  <si>
    <t>POINT (245670.6933489174 4896294.029768434)</t>
  </si>
  <si>
    <t>POINT (248893.8409522904 4896162.783368948)</t>
  </si>
  <si>
    <t>POINT (247342.5714083314 4897834.814971702)</t>
  </si>
  <si>
    <t>POINT (247284.3281835537 4896226.220101311)</t>
  </si>
  <si>
    <t>POINT (242520.2287610791 4898030.698465433)</t>
  </si>
  <si>
    <t>POINT (240853.4943395557 4896481.085419959)</t>
  </si>
  <si>
    <t>POINT (244122.7378879971 4897968.8800063)</t>
  </si>
  <si>
    <t>POINT (248480.5976806473 4881591.116254593)</t>
  </si>
  <si>
    <t>POINT (243661.7963448257 4881773.205515452)</t>
  </si>
  <si>
    <t>POINT (251698.0026525682 4881460.325195638)</t>
  </si>
  <si>
    <t>POINT (251746.1713477627 4883081.523785827)</t>
  </si>
  <si>
    <t>POINT (248579.2700950668 4884852.59799893)</t>
  </si>
  <si>
    <t>POINT (246971.6671246564 4884926.429232534)</t>
  </si>
  <si>
    <t>POINT (251797.9282304604 4884716.168062696)</t>
  </si>
  <si>
    <t>POINT (517385.4640273785 4774684.128124846)</t>
  </si>
  <si>
    <t>POINT (515755.1147321319 4774670.83959216)</t>
  </si>
  <si>
    <t>POINT (515777.567637791 4779445.22311125)</t>
  </si>
  <si>
    <t>POINT (514116.9205351105 4777842.781084149)</t>
  </si>
  <si>
    <t>POINT (514112.2136202774 4776221.958037175)</t>
  </si>
  <si>
    <t>POINT (515749.0101359233 4776238.259652595)</t>
  </si>
  <si>
    <t>POINT (512494.7787916934 4777824.354745937)</t>
  </si>
  <si>
    <t>POINT (514128.4740579212 4779449.642157949)</t>
  </si>
  <si>
    <t>POINT (514126.0392736496 4774640.15095775)</t>
  </si>
  <si>
    <t>POINT (512475.1859301582 4781067.648089153)</t>
  </si>
  <si>
    <t>POINT (519016.4083874809 4774705.433016252)</t>
  </si>
  <si>
    <t>POINT (512489.6812218883 4776206.075723754)</t>
  </si>
  <si>
    <t>POINT (568363.5672059691 4829914.358883411)</t>
  </si>
  <si>
    <t>POINT (568406.1309682911 4828277.989276826)</t>
  </si>
  <si>
    <t>POINT (517236.2886142926 4790668.398480086)</t>
  </si>
  <si>
    <t>POINT (513979.3758278287 4792213.540057585)</t>
  </si>
  <si>
    <t>POINT (515611.060941427 4790630.563320325)</t>
  </si>
  <si>
    <t>POINT (514041.3208982841 4787410.421805227)</t>
  </si>
  <si>
    <t>POINT (518883.2504089955 4789122.2560824)</t>
  </si>
  <si>
    <t>POINT (518841.8734611354 4795533.163364521)</t>
  </si>
  <si>
    <t>POINT (515561.5005473821 4797102.052104142)</t>
  </si>
  <si>
    <t>POINT (517196.9206783757 4797143.722140901)</t>
  </si>
  <si>
    <t>POINT (515600.5525743079 4795457.546323128)</t>
  </si>
  <si>
    <t>POINT (517217.2162223722 4795488.584615043)</t>
  </si>
  <si>
    <t>POINT (513946.9964294248 4797108.269714816)</t>
  </si>
  <si>
    <t>POINT (513965.8831465631 4795451.004580176)</t>
  </si>
  <si>
    <t>POINT (522141.4385661914 4789128.306386756)</t>
  </si>
  <si>
    <t>POINT (522168.3493927129 4787525.330878215)</t>
  </si>
  <si>
    <t>POINT (520553.9831626805 4787542.273332739)</t>
  </si>
  <si>
    <t>POINT (520492.3356756751 4790723.223078415)</t>
  </si>
  <si>
    <t>POINT (520513.2229733669 4789140.551024088)</t>
  </si>
  <si>
    <t>POINT (520589.2243558938 4785929.582733339)</t>
  </si>
  <si>
    <t>POINT (522191.5172481906 4785932.516441225)</t>
  </si>
  <si>
    <t>POINT (518828.5628158454 4797203.147051405)</t>
  </si>
  <si>
    <t>POINT (522071.5544008909 4795557.761328111)</t>
  </si>
  <si>
    <t>POINT (497471.2771423825 4853493.322023616)</t>
  </si>
  <si>
    <t>POINT (499078.9993485514 4853502.240060863)</t>
  </si>
  <si>
    <t>POINT (500670.1553803542 4853511.543922136)</t>
  </si>
  <si>
    <t>POINT (499091.4784379429 4855108.004185635)</t>
  </si>
  <si>
    <t>POINT (502268.0547543896 4853520.805362386)</t>
  </si>
  <si>
    <t>POINT (491018.2133784016 4929600.308846042)</t>
  </si>
  <si>
    <t>POINT (492388.6362726323 4931221.882121749)</t>
  </si>
  <si>
    <t>POINT (471585.4270313758 4800337.059010872)</t>
  </si>
  <si>
    <t>POINT (469973.7742462092 4798720.994875053)</t>
  </si>
  <si>
    <t>POINT (474823.3901487162 4797161.69858127)</t>
  </si>
  <si>
    <t>POINT (474830.4435929903 4795562.819023024)</t>
  </si>
  <si>
    <t>POINT (469946.2056188708 4801982.405665338)</t>
  </si>
  <si>
    <t>POINT (486221.894088703 4802006.846669791)</t>
  </si>
  <si>
    <t>POINT (482914.0667432543 4800455.773260662)</t>
  </si>
  <si>
    <t>POINT (481303.4160314821 4800439.691012723)</t>
  </si>
  <si>
    <t>POINT (484574.6537528947 4800413.238710885)</t>
  </si>
  <si>
    <t>POINT (484567.2487938537 4802047.271424849)</t>
  </si>
  <si>
    <t>POINT (478037.2851579507 4805272.775494981)</t>
  </si>
  <si>
    <t>POINT (486169.8388343128 4805268.639986428)</t>
  </si>
  <si>
    <t>POINT (483049.5516422851 4850102.78426323)</t>
  </si>
  <si>
    <t>POINT (481438.7250401846 4851713.264422609)</t>
  </si>
  <si>
    <t>POINT (479496.2546634717 4853342.101343236)</t>
  </si>
  <si>
    <t>POINT (481153.7288338149 4853343.569219896)</t>
  </si>
  <si>
    <t>POINT (479815.2075361819 4851711.196832987)</t>
  </si>
  <si>
    <t>POINT (481436.0828104825 4850102.412625019)</t>
  </si>
  <si>
    <t>POINT (479799.2884254455 4848479.780193609)</t>
  </si>
  <si>
    <t>POINT (481430.3598545601 4848486.488981859)</t>
  </si>
  <si>
    <t>POINT (479806.04009752 4850102.056835964)</t>
  </si>
  <si>
    <t>POINT (481185.3568952917 4854985.700223354)</t>
  </si>
  <si>
    <t>POINT (481418.5093077277 4846875.24680262)</t>
  </si>
  <si>
    <t>POINT (484648.8993536776 4848500.780645307)</t>
  </si>
  <si>
    <t>POINT (486251.1430637256 4848528.648912319)</t>
  </si>
  <si>
    <t>POINT (484650.7473342023 4846900.521710213)</t>
  </si>
  <si>
    <t>POINT (478166.5362011252 4851716.384997668)</t>
  </si>
  <si>
    <t>POINT (478166.772767181 4850101.704962661)</t>
  </si>
  <si>
    <t>POINT (479522.798003824 4854992.293802681)</t>
  </si>
  <si>
    <t>POINT (479707.2425051592 4795557.0693636)</t>
  </si>
  <si>
    <t>POINT (481328.2912918219 4795554.109153045)</t>
  </si>
  <si>
    <t>POINT (474650.8487272301 4905136.254131465)</t>
  </si>
  <si>
    <t>POINT (474649.8259244789 4906760.807102837)</t>
  </si>
  <si>
    <t>POINT (474645.1090453932 4908372.667065317)</t>
  </si>
  <si>
    <t>POINT (476301.5844567222 4910050.331271676)</t>
  </si>
  <si>
    <t>POINT (474645.8804070049 4909986.629209554)</t>
  </si>
  <si>
    <t>POINT (479543.3798407289 4910122.857788992)</t>
  </si>
  <si>
    <t>POINT (477922.5272138657 4910096.774540775)</t>
  </si>
  <si>
    <t>POINT (476287.2360860137 4908438.540457928)</t>
  </si>
  <si>
    <t>POINT (477888.9891570957 4905201.209408406)</t>
  </si>
  <si>
    <t>POINT (477892.7279835438 4906851.58830599)</t>
  </si>
  <si>
    <t>POINT (477906.7657109355 4908488.799795889)</t>
  </si>
  <si>
    <t>POINT (486263.7830229308 4846913.541707329)</t>
  </si>
  <si>
    <t>POINT (486258.001626305 4845295.511220826)</t>
  </si>
  <si>
    <t>POINT (487855.8425885097 4848565.371098136)</t>
  </si>
  <si>
    <t>POINT (481400.5165169972 4845264.450117437)</t>
  </si>
  <si>
    <t>POINT (478161.4509112198 4848475.608703637)</t>
  </si>
  <si>
    <t>POINT (477851.6579467543 4853344.392205254)</t>
  </si>
  <si>
    <t>POINT (476524.5455167033 4851702.468234593)</t>
  </si>
  <si>
    <t>POINT (476531.770423293 4850093.69161473)</t>
  </si>
  <si>
    <t>POINT (476229.1102143836 4853338.114475147)</t>
  </si>
  <si>
    <t>POINT (479558.4462420539 4856615.7711507)</t>
  </si>
  <si>
    <t>POINT (481224.9377243856 4856625.696162538)</t>
  </si>
  <si>
    <t>POINT (466741.2971865335 4792322.842668983)</t>
  </si>
  <si>
    <t>POINT (234611.850713032 4901570.452912431)</t>
  </si>
  <si>
    <t>POINT (234681.9064642482 4903180.419031854)</t>
  </si>
  <si>
    <t>POINT (234746.0213729942 4904794.024759776)</t>
  </si>
  <si>
    <t>POINT (234544.840714641 4899959.941825479)</t>
  </si>
  <si>
    <t>POINT (236423.8382615907 4906336.521927511)</t>
  </si>
  <si>
    <t>POINT (236288.2098244639 4903118.552094218)</t>
  </si>
  <si>
    <t>POINT (236219.6322192819 4901505.146531228)</t>
  </si>
  <si>
    <t>POINT (236356.6482916666 4904728.146036691)</t>
  </si>
  <si>
    <t>POINT (236153.0522060355 4899895.483420962)</t>
  </si>
  <si>
    <t>POINT (236092.0957462542 4898288.568077163)</t>
  </si>
  <si>
    <t>POINT (234481.4371668606 4898347.591490881)</t>
  </si>
  <si>
    <t>POINT (181709.7304310931 4972227.986040425)</t>
  </si>
  <si>
    <t>POINT (186201.9129204293 4967200.858781377)</t>
  </si>
  <si>
    <t>POINT (180100.100226127 4972308.905397566)</t>
  </si>
  <si>
    <t>POINT (178411.479505457 4970778.181810712)</t>
  </si>
  <si>
    <t>POINT (180020.288572621 4970696.494629246)</t>
  </si>
  <si>
    <t>POINT (184748.8833510821 4970493.489114177)</t>
  </si>
  <si>
    <t>POINT (184831.6596057432 4972092.101608224)</t>
  </si>
  <si>
    <t>POINT (186277.2977066215 4968805.754802579)</t>
  </si>
  <si>
    <t>POINT (184668.1423557253 4968886.708720365)</t>
  </si>
  <si>
    <t>POINT (183187.1551109379 4970547.458162543)</t>
  </si>
  <si>
    <t>POINT (181544.7820196048 4969000.924913021)</t>
  </si>
  <si>
    <t>POINT (183103.8806339169 4968946.307000157)</t>
  </si>
  <si>
    <t>POINT (183267.7250179935 4972154.693430549)</t>
  </si>
  <si>
    <t>POINT (181627.2679623946 4970614.877646992)</t>
  </si>
  <si>
    <t>POINT (183024.6400440688 4967340.711504001)</t>
  </si>
  <si>
    <t>POINT (184591.792067869 4967282.688903519)</t>
  </si>
  <si>
    <t>POINT (178328.9111030017 4969166.741293103)</t>
  </si>
  <si>
    <t>POINT (179936.7927634753 4969082.571277806)</t>
  </si>
  <si>
    <t>POINT (178247.5696884931 4967555.24345755)</t>
  </si>
  <si>
    <t>POINT (179855.8368329596 4967470.649126437)</t>
  </si>
  <si>
    <t>POINT (181463.4174488541 4967384.794896263)</t>
  </si>
  <si>
    <t>POINT (75689.21136177419 4731006.641418761)</t>
  </si>
  <si>
    <t>POINT (73873.6751743154 4727947.703171263)</t>
  </si>
  <si>
    <t>POINT (241199.0998172718 4880998.556210538)</t>
  </si>
  <si>
    <t>POINT (238834.2867142389 4881909.514333164)</t>
  </si>
  <si>
    <t>POINT (250558.0900623667 4894484.772202105)</t>
  </si>
  <si>
    <t>POINT (247470.6272026706 4901049.874390753)</t>
  </si>
  <si>
    <t>POINT (245868.410441235 4901113.894906763)</t>
  </si>
  <si>
    <t>POINT (245932.533740467 4902721.016719897)</t>
  </si>
  <si>
    <t>POINT (244254.136038149 4901182.172364122)</t>
  </si>
  <si>
    <t>POINT (249074.7861995646 4900989.143184703)</t>
  </si>
  <si>
    <t>POINT (250687.3641453202 4900925.515044658)</t>
  </si>
  <si>
    <t>POINT (239201.5189770948 4891703.344949202)</t>
  </si>
  <si>
    <t>POINT (237632.0422716778 4896613.252049878)</t>
  </si>
  <si>
    <t>POINT (239243.498793058 4896549.912095591)</t>
  </si>
  <si>
    <t>POINT (237697.6349692074 4898224.204288685)</t>
  </si>
  <si>
    <t>POINT (240920.834240746 4898094.483747839)</t>
  </si>
  <si>
    <t>POINT (239309.3049497943 4898160.839478428)</t>
  </si>
  <si>
    <t>POINT (227579.2329463266 4880672.899706623)</t>
  </si>
  <si>
    <t>POINT (229175.2615986389 4880611.031920248)</t>
  </si>
  <si>
    <t>POINT (466766.3687414684 4789097.902571859)</t>
  </si>
  <si>
    <t>POINT (197847.3921449567 4552865.016795248)</t>
  </si>
  <si>
    <t>POINT (196327.668777773 4554547.540452361)</t>
  </si>
  <si>
    <t>POINT (196247.2557749101 4552935.495658965)</t>
  </si>
  <si>
    <t>POINT (196162.9381700176 4551321.919585164)</t>
  </si>
  <si>
    <t>POINT (284463.5787403112 4546365.791496241)</t>
  </si>
  <si>
    <t>POINT (282868.2620153037 4546404.817935529)</t>
  </si>
  <si>
    <t>POINT (281258.5377625494 4546434.870503454)</t>
  </si>
  <si>
    <t>POINT (281311.3611377253 4548032.681774723)</t>
  </si>
  <si>
    <t>POINT (279756.4796452522 4549683.335094797)</t>
  </si>
  <si>
    <t>POINT (279810.6373307634 4551291.724297273)</t>
  </si>
  <si>
    <t>POINT (278150.4542269522 4549728.846223398)</t>
  </si>
  <si>
    <t>POINT (281364.2087877355 4549630.920330461)</t>
  </si>
  <si>
    <t>POINT (283012.1024548163 4551193.572056568)</t>
  </si>
  <si>
    <t>POINT (278205.7739917637 4551342.723942956)</t>
  </si>
  <si>
    <t>POINT (281418.1011434015 4551242.271837223)</t>
  </si>
  <si>
    <t>POINT (282917.2517336459 4547993.404701513)</t>
  </si>
  <si>
    <t>POINT (91309.98557421158 4576644.385571592)</t>
  </si>
  <si>
    <t>POINT (334458.8735702625 4631697.037562514)</t>
  </si>
  <si>
    <t>POINT (336019.4726372641 4630079.038999948)</t>
  </si>
  <si>
    <t>POINT (334553.362079337 4634867.295624861)</t>
  </si>
  <si>
    <t>POINT (336107.2784986378 4633210.864350322)</t>
  </si>
  <si>
    <t>POINT (259585.6986419068 4653201.213783877)</t>
  </si>
  <si>
    <t>POINT (264459.139987869 4653036.736766786)</t>
  </si>
  <si>
    <t>POINT (262872.2437414498 4654699.417637452)</t>
  </si>
  <si>
    <t>POINT (263089.0064773799 4661115.167665264)</t>
  </si>
  <si>
    <t>POINT (261196.7512324254 4653148.022116486)</t>
  </si>
  <si>
    <t>POINT (262803.8663527666 4653091.089054257)</t>
  </si>
  <si>
    <t>POINT (259696.0623595381 4656416.700177325)</t>
  </si>
  <si>
    <t>POINT (259643.7518382141 4654819.247353774)</t>
  </si>
  <si>
    <t>POINT (261259.3331695233 4654761.223734229)</t>
  </si>
  <si>
    <t>POINT (259748.8492018988 4658027.712309871)</t>
  </si>
  <si>
    <t>POINT (261370.1257885515 4657972.857064293)</t>
  </si>
  <si>
    <t>POINT (261314.7507145636 4656367.886705391)</t>
  </si>
  <si>
    <t>POINT (261101.4167196448 4649922.75131477)</t>
  </si>
  <si>
    <t>POINT (262653.9419827405 4648268.10114641)</t>
  </si>
  <si>
    <t>POINT (264342.768555186 4649819.44216863)</t>
  </si>
  <si>
    <t>POINT (259544.6306859087 4651579.641689784)</t>
  </si>
  <si>
    <t>POINT (274353.0878464311 4616194.556429409)</t>
  </si>
  <si>
    <t>POINT (275956.5323745862 4617732.954819897)</t>
  </si>
  <si>
    <t>POINT (280666.9240853591 4615938.048916542)</t>
  </si>
  <si>
    <t>POINT (279103.3165884546 4617608.153372604)</t>
  </si>
  <si>
    <t>POINT (277465.5632056285 4616068.04419359)</t>
  </si>
  <si>
    <t>POINT (279203.3700213776 4620812.002829514)</t>
  </si>
  <si>
    <t>POINT (274543.9517096432 4622619.255580111)</t>
  </si>
  <si>
    <t>POINT (274449.2371136035 4619410.479503481)</t>
  </si>
  <si>
    <t>POINT (276052.7807618297 4620932.741538838)</t>
  </si>
  <si>
    <t>POINT (280750.5366373669 4619127.526027673)</t>
  </si>
  <si>
    <t>POINT (279612.0760012481 4544858.919189852)</t>
  </si>
  <si>
    <t>POINT (281206.0255254973 4544825.607600398)</t>
  </si>
  <si>
    <t>POINT (276542.7721243807 4549783.662116817)</t>
  </si>
  <si>
    <t>POINT (276490.7037029509 4548182.394755889)</t>
  </si>
  <si>
    <t>POINT (278014.0490669507 4544906.6894804)</t>
  </si>
  <si>
    <t>POINT (191835.629436561 4561206.711489702)</t>
  </si>
  <si>
    <t>POINT (186488.4722935704 4549211.95486411)</t>
  </si>
  <si>
    <t>POINT (62346.90355826035 4631621.104633451)</t>
  </si>
  <si>
    <t>POINT (60466.95294880198 4626917.157211009)</t>
  </si>
  <si>
    <t>POINT (65564.01070491242 4631398.411479114)</t>
  </si>
  <si>
    <t>POINT (65658.72946018935 4633018.944177966)</t>
  </si>
  <si>
    <t>POINT (58946.52406262117 4628646.980792776)</t>
  </si>
  <si>
    <t>POINT (63882.68941715773 4629883.421451039)</t>
  </si>
  <si>
    <t>POINT (62163.50182030251 4628396.996556402)</t>
  </si>
  <si>
    <t>POINT (55740.10402668908 4628903.725280187)</t>
  </si>
  <si>
    <t>POINT (45524.54326389841 4645268.411106188)</t>
  </si>
  <si>
    <t>POINT (43610.87126339634 4640544.322261149)</t>
  </si>
  <si>
    <t>POINT (45108.80235330097 4638836.901805307)</t>
  </si>
  <si>
    <t>POINT (43720.454171722 4642155.374283804)</t>
  </si>
  <si>
    <t>POINT (46934.28098623478 4641948.077955054)</t>
  </si>
  <si>
    <t>POINT (45429.35376437061 4643658.590013529)</t>
  </si>
  <si>
    <t>POINT (43813.64259971521 4643758.54492901)</t>
  </si>
  <si>
    <t>POINT (43910.93038689566 4645375.495746606)</t>
  </si>
  <si>
    <t>POINT (49262.20298251905 4681140.934571194)</t>
  </si>
  <si>
    <t>POINT (49166.62640632113 4679530.680018327)</t>
  </si>
  <si>
    <t>POINT (50766.97511308204 4679429.213391413)</t>
  </si>
  <si>
    <t>POINT (52360.91428878187 4679317.035064958)</t>
  </si>
  <si>
    <t>POINT (52468.32409868808 4680915.840798398)</t>
  </si>
  <si>
    <t>POINT (50664.53504855471 4677814.323663669)</t>
  </si>
  <si>
    <t>POINT (50871.01174774388 4681038.898528456)</t>
  </si>
  <si>
    <t>POINT (52261.74292931019 4677707.921797866)</t>
  </si>
  <si>
    <t>POINT (50563.54018666147 4676181.900179815)</t>
  </si>
  <si>
    <t>POINT (52162.72855860443 4676060.936529355)</t>
  </si>
  <si>
    <t>POINT (52571.66950303834 4682520.012023081)</t>
  </si>
  <si>
    <t>POINT (55054.93925466458 4673970.995123107)</t>
  </si>
  <si>
    <t>POINT (47652.62484211964 4681231.476426448)</t>
  </si>
  <si>
    <t>POINT (47550.04356154171 4679616.535277222)</t>
  </si>
  <si>
    <t>POINT (49362.70389093424 4682728.752358157)</t>
  </si>
  <si>
    <t>POINT (50972.89607511443 4682634.2573112)</t>
  </si>
  <si>
    <t>POINT (66954.02564252779 4586039.364125382)</t>
  </si>
  <si>
    <t>POINT (65338.4741643226 4586132.645979209)</t>
  </si>
  <si>
    <t>POINT (66667.17352683516 4581204.66968797)</t>
  </si>
  <si>
    <t>POINT (64942.99796901236 4579674.442187536)</t>
  </si>
  <si>
    <t>POINT (70080.15795605851 4584224.78802907)</t>
  </si>
  <si>
    <t>POINT (71559.26579675567 4582511.784251306)</t>
  </si>
  <si>
    <t>POINT (69875.89905500918 4581006.229600947)</t>
  </si>
  <si>
    <t>POINT (69780.55751750717 4579386.346614466)</t>
  </si>
  <si>
    <t>POINT (65434.14003743598 4587748.776698918)</t>
  </si>
  <si>
    <t>POINT (66763.44458335446 4582816.901967433)</t>
  </si>
  <si>
    <t>POINT (66861.78665460937 4584431.138681419)</t>
  </si>
  <si>
    <t>POINT (68282.69347642839 4581114.813489665)</t>
  </si>
  <si>
    <t>POINT (68185.54074344004 4579492.033296365)</t>
  </si>
  <si>
    <t>POINT (66565.4856479271 4579587.235390908)</t>
  </si>
  <si>
    <t>NE</t>
  </si>
  <si>
    <t>E</t>
  </si>
  <si>
    <t>NW</t>
  </si>
  <si>
    <t>SW</t>
  </si>
  <si>
    <t>SE</t>
  </si>
  <si>
    <t>S</t>
  </si>
  <si>
    <t>N</t>
  </si>
  <si>
    <t>W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</si>
</sst>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2107"/>
  <sheetViews>
    <sheetView tabSelected="1" workbookViewId="0"/>
  </sheetViews>
  <sheetFormatPr defaultRowHeight="15"/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>
      <c r="A2" t="s">
        <v>44</v>
      </c>
      <c r="C2" s="2">
        <v>42311</v>
      </c>
      <c r="D2" t="s">
        <v>45</v>
      </c>
      <c r="E2">
        <v>120</v>
      </c>
      <c r="F2" t="s">
        <v>148</v>
      </c>
      <c r="G2" t="s">
        <v>244</v>
      </c>
      <c r="H2">
        <v>0.125</v>
      </c>
      <c r="I2">
        <v>30</v>
      </c>
      <c r="J2">
        <v>2505.4699707</v>
      </c>
      <c r="K2">
        <v>10</v>
      </c>
      <c r="L2">
        <v>21</v>
      </c>
      <c r="M2" t="s">
        <v>332</v>
      </c>
      <c r="N2">
        <v>114</v>
      </c>
      <c r="O2" t="s">
        <v>333</v>
      </c>
      <c r="P2" t="s">
        <v>334</v>
      </c>
      <c r="Q2" t="s">
        <v>612</v>
      </c>
      <c r="R2" t="s">
        <v>954</v>
      </c>
      <c r="S2" s="2">
        <v>42311</v>
      </c>
      <c r="T2" t="s">
        <v>958</v>
      </c>
      <c r="U2">
        <v>0</v>
      </c>
      <c r="V2" t="s">
        <v>972</v>
      </c>
      <c r="AA2">
        <v>1</v>
      </c>
      <c r="AB2">
        <v>0</v>
      </c>
      <c r="AC2" t="s">
        <v>976</v>
      </c>
      <c r="AI2">
        <v>41.81428326</v>
      </c>
      <c r="AJ2" t="s">
        <v>972</v>
      </c>
      <c r="AL2">
        <v>-110.3367396</v>
      </c>
      <c r="AN2" t="s">
        <v>1093</v>
      </c>
      <c r="AO2">
        <v>1.833549249167838</v>
      </c>
      <c r="AP2" t="s">
        <v>1519</v>
      </c>
      <c r="AQ2">
        <v>2015</v>
      </c>
      <c r="AR2">
        <v>84</v>
      </c>
    </row>
    <row r="3" spans="1:44">
      <c r="A3" t="s">
        <v>44</v>
      </c>
      <c r="C3" s="2">
        <v>42311</v>
      </c>
      <c r="D3" t="s">
        <v>45</v>
      </c>
      <c r="E3">
        <v>120</v>
      </c>
      <c r="F3" t="s">
        <v>148</v>
      </c>
      <c r="G3" t="s">
        <v>244</v>
      </c>
      <c r="H3">
        <v>0.125</v>
      </c>
      <c r="I3">
        <v>30</v>
      </c>
      <c r="J3">
        <v>2505.4699707</v>
      </c>
      <c r="K3">
        <v>14</v>
      </c>
      <c r="L3">
        <v>21</v>
      </c>
      <c r="M3" t="s">
        <v>332</v>
      </c>
      <c r="N3">
        <v>114</v>
      </c>
      <c r="O3" t="s">
        <v>333</v>
      </c>
      <c r="P3" t="s">
        <v>334</v>
      </c>
      <c r="Q3" t="s">
        <v>612</v>
      </c>
      <c r="R3" t="s">
        <v>954</v>
      </c>
      <c r="S3" s="2">
        <v>42311</v>
      </c>
      <c r="T3" t="s">
        <v>958</v>
      </c>
      <c r="U3">
        <v>0</v>
      </c>
      <c r="V3" t="s">
        <v>972</v>
      </c>
      <c r="AA3">
        <v>1</v>
      </c>
      <c r="AB3">
        <v>0</v>
      </c>
      <c r="AC3" t="s">
        <v>976</v>
      </c>
      <c r="AI3">
        <v>41.79977261</v>
      </c>
      <c r="AJ3" t="s">
        <v>972</v>
      </c>
      <c r="AL3">
        <v>-110.31758141</v>
      </c>
      <c r="AN3" t="s">
        <v>1094</v>
      </c>
      <c r="AO3">
        <v>2.384743888931502</v>
      </c>
      <c r="AP3" t="s">
        <v>1520</v>
      </c>
      <c r="AQ3">
        <v>2015</v>
      </c>
      <c r="AR3">
        <v>84</v>
      </c>
    </row>
    <row r="4" spans="1:44">
      <c r="A4" t="s">
        <v>44</v>
      </c>
      <c r="C4" s="2">
        <v>42311</v>
      </c>
      <c r="D4" t="s">
        <v>45</v>
      </c>
      <c r="E4">
        <v>120</v>
      </c>
      <c r="F4" t="s">
        <v>148</v>
      </c>
      <c r="G4" t="s">
        <v>244</v>
      </c>
      <c r="H4">
        <v>0.125</v>
      </c>
      <c r="I4">
        <v>29</v>
      </c>
      <c r="J4">
        <v>2153.47998046</v>
      </c>
      <c r="K4">
        <v>3</v>
      </c>
      <c r="L4">
        <v>21</v>
      </c>
      <c r="M4" t="s">
        <v>332</v>
      </c>
      <c r="N4">
        <v>114</v>
      </c>
      <c r="O4" t="s">
        <v>333</v>
      </c>
      <c r="P4" t="s">
        <v>335</v>
      </c>
      <c r="Q4" t="s">
        <v>613</v>
      </c>
      <c r="R4" t="s">
        <v>954</v>
      </c>
      <c r="S4" s="2">
        <v>42311</v>
      </c>
      <c r="T4" t="s">
        <v>958</v>
      </c>
      <c r="U4">
        <v>0</v>
      </c>
      <c r="V4" t="s">
        <v>972</v>
      </c>
      <c r="AA4">
        <v>1</v>
      </c>
      <c r="AB4">
        <v>0</v>
      </c>
      <c r="AC4" t="s">
        <v>976</v>
      </c>
      <c r="AI4">
        <v>41.82874068</v>
      </c>
      <c r="AJ4" t="s">
        <v>972</v>
      </c>
      <c r="AL4">
        <v>-110.33665582</v>
      </c>
      <c r="AN4" t="s">
        <v>1095</v>
      </c>
      <c r="AO4">
        <v>2.603043608619975</v>
      </c>
      <c r="AP4" t="s">
        <v>1519</v>
      </c>
      <c r="AQ4">
        <v>2015</v>
      </c>
      <c r="AR4">
        <v>84</v>
      </c>
    </row>
    <row r="5" spans="1:44">
      <c r="A5" t="s">
        <v>44</v>
      </c>
      <c r="C5" s="2">
        <v>42311</v>
      </c>
      <c r="D5" t="s">
        <v>45</v>
      </c>
      <c r="E5">
        <v>120</v>
      </c>
      <c r="F5" t="s">
        <v>148</v>
      </c>
      <c r="G5" t="s">
        <v>244</v>
      </c>
      <c r="H5">
        <v>0.125</v>
      </c>
      <c r="I5">
        <v>29</v>
      </c>
      <c r="J5">
        <v>2153.47998046</v>
      </c>
      <c r="K5">
        <v>4</v>
      </c>
      <c r="L5">
        <v>21</v>
      </c>
      <c r="M5" t="s">
        <v>332</v>
      </c>
      <c r="N5">
        <v>114</v>
      </c>
      <c r="O5" t="s">
        <v>333</v>
      </c>
      <c r="P5" t="s">
        <v>335</v>
      </c>
      <c r="Q5" t="s">
        <v>613</v>
      </c>
      <c r="R5" t="s">
        <v>954</v>
      </c>
      <c r="S5" s="2">
        <v>42311</v>
      </c>
      <c r="T5" t="s">
        <v>958</v>
      </c>
      <c r="U5">
        <v>0</v>
      </c>
      <c r="V5" t="s">
        <v>972</v>
      </c>
      <c r="AA5">
        <v>1</v>
      </c>
      <c r="AB5">
        <v>0</v>
      </c>
      <c r="AC5" t="s">
        <v>976</v>
      </c>
      <c r="AI5">
        <v>41.82875956</v>
      </c>
      <c r="AJ5" t="s">
        <v>972</v>
      </c>
      <c r="AL5">
        <v>-110.35596643</v>
      </c>
      <c r="AN5" t="s">
        <v>1096</v>
      </c>
      <c r="AO5">
        <v>2.236989619845896</v>
      </c>
      <c r="AP5" t="s">
        <v>1519</v>
      </c>
      <c r="AQ5">
        <v>2015</v>
      </c>
      <c r="AR5">
        <v>84</v>
      </c>
    </row>
    <row r="6" spans="1:44">
      <c r="A6" t="s">
        <v>44</v>
      </c>
      <c r="C6" s="2">
        <v>42311</v>
      </c>
      <c r="D6" t="s">
        <v>45</v>
      </c>
      <c r="E6">
        <v>120</v>
      </c>
      <c r="F6" t="s">
        <v>148</v>
      </c>
      <c r="G6" t="s">
        <v>244</v>
      </c>
      <c r="H6">
        <v>0.125</v>
      </c>
      <c r="I6">
        <v>29</v>
      </c>
      <c r="J6">
        <v>2153.47998046</v>
      </c>
      <c r="K6">
        <v>5</v>
      </c>
      <c r="L6">
        <v>21</v>
      </c>
      <c r="M6" t="s">
        <v>332</v>
      </c>
      <c r="N6">
        <v>114</v>
      </c>
      <c r="O6" t="s">
        <v>333</v>
      </c>
      <c r="P6" t="s">
        <v>335</v>
      </c>
      <c r="Q6" t="s">
        <v>613</v>
      </c>
      <c r="R6" t="s">
        <v>954</v>
      </c>
      <c r="S6" s="2">
        <v>42311</v>
      </c>
      <c r="T6" t="s">
        <v>958</v>
      </c>
      <c r="U6">
        <v>0</v>
      </c>
      <c r="V6" t="s">
        <v>972</v>
      </c>
      <c r="AA6">
        <v>1</v>
      </c>
      <c r="AB6">
        <v>0</v>
      </c>
      <c r="AC6" t="s">
        <v>976</v>
      </c>
      <c r="AI6">
        <v>41.82878607</v>
      </c>
      <c r="AJ6" t="s">
        <v>972</v>
      </c>
      <c r="AL6">
        <v>-110.37542964</v>
      </c>
      <c r="AN6" t="s">
        <v>1097</v>
      </c>
      <c r="AO6">
        <v>2.289256675356793</v>
      </c>
      <c r="AP6" t="s">
        <v>1521</v>
      </c>
      <c r="AQ6">
        <v>2015</v>
      </c>
      <c r="AR6">
        <v>84</v>
      </c>
    </row>
    <row r="7" spans="1:44">
      <c r="A7" t="s">
        <v>44</v>
      </c>
      <c r="C7" s="2">
        <v>42311</v>
      </c>
      <c r="D7" t="s">
        <v>45</v>
      </c>
      <c r="E7">
        <v>120</v>
      </c>
      <c r="F7" t="s">
        <v>148</v>
      </c>
      <c r="G7" t="s">
        <v>244</v>
      </c>
      <c r="H7">
        <v>0.125</v>
      </c>
      <c r="I7">
        <v>26</v>
      </c>
      <c r="J7">
        <v>1258.25</v>
      </c>
      <c r="K7">
        <v>20</v>
      </c>
      <c r="L7">
        <v>21</v>
      </c>
      <c r="M7" t="s">
        <v>332</v>
      </c>
      <c r="N7">
        <v>114</v>
      </c>
      <c r="O7" t="s">
        <v>333</v>
      </c>
      <c r="P7" t="s">
        <v>336</v>
      </c>
      <c r="Q7" t="s">
        <v>614</v>
      </c>
      <c r="R7" t="s">
        <v>954</v>
      </c>
      <c r="S7" s="2">
        <v>42311</v>
      </c>
      <c r="T7" t="s">
        <v>958</v>
      </c>
      <c r="U7">
        <v>0</v>
      </c>
      <c r="V7" t="s">
        <v>972</v>
      </c>
      <c r="AA7">
        <v>1</v>
      </c>
      <c r="AB7">
        <v>0</v>
      </c>
      <c r="AC7" t="s">
        <v>976</v>
      </c>
      <c r="AI7">
        <v>41.78540239</v>
      </c>
      <c r="AJ7" t="s">
        <v>972</v>
      </c>
      <c r="AL7">
        <v>-110.37555895</v>
      </c>
      <c r="AN7" t="s">
        <v>1098</v>
      </c>
      <c r="AO7">
        <v>1.011085957581852</v>
      </c>
      <c r="AP7" t="s">
        <v>1522</v>
      </c>
      <c r="AQ7">
        <v>2015</v>
      </c>
      <c r="AR7">
        <v>84</v>
      </c>
    </row>
    <row r="8" spans="1:44">
      <c r="A8" t="s">
        <v>44</v>
      </c>
      <c r="C8" s="2">
        <v>42311</v>
      </c>
      <c r="D8" t="s">
        <v>45</v>
      </c>
      <c r="E8">
        <v>120</v>
      </c>
      <c r="F8" t="s">
        <v>148</v>
      </c>
      <c r="G8" t="s">
        <v>244</v>
      </c>
      <c r="H8">
        <v>0.125</v>
      </c>
      <c r="I8">
        <v>26</v>
      </c>
      <c r="J8">
        <v>1258.25</v>
      </c>
      <c r="K8">
        <v>22</v>
      </c>
      <c r="L8">
        <v>21</v>
      </c>
      <c r="M8" t="s">
        <v>332</v>
      </c>
      <c r="N8">
        <v>114</v>
      </c>
      <c r="O8" t="s">
        <v>333</v>
      </c>
      <c r="P8" t="s">
        <v>336</v>
      </c>
      <c r="Q8" t="s">
        <v>614</v>
      </c>
      <c r="R8" t="s">
        <v>954</v>
      </c>
      <c r="S8" s="2">
        <v>42311</v>
      </c>
      <c r="T8" t="s">
        <v>958</v>
      </c>
      <c r="U8">
        <v>0</v>
      </c>
      <c r="V8" t="s">
        <v>972</v>
      </c>
      <c r="AA8">
        <v>1</v>
      </c>
      <c r="AB8">
        <v>0</v>
      </c>
      <c r="AC8" t="s">
        <v>976</v>
      </c>
      <c r="AI8">
        <v>41.78536841</v>
      </c>
      <c r="AJ8" t="s">
        <v>972</v>
      </c>
      <c r="AL8">
        <v>-110.33691478</v>
      </c>
      <c r="AN8" t="s">
        <v>1099</v>
      </c>
      <c r="AO8">
        <v>1.59086034294636</v>
      </c>
      <c r="AP8" t="s">
        <v>1523</v>
      </c>
      <c r="AQ8">
        <v>2015</v>
      </c>
      <c r="AR8">
        <v>84</v>
      </c>
    </row>
    <row r="9" spans="1:44">
      <c r="A9" t="s">
        <v>44</v>
      </c>
      <c r="C9" s="2">
        <v>42311</v>
      </c>
      <c r="D9" t="s">
        <v>45</v>
      </c>
      <c r="E9">
        <v>120</v>
      </c>
      <c r="F9" t="s">
        <v>148</v>
      </c>
      <c r="G9" t="s">
        <v>244</v>
      </c>
      <c r="H9">
        <v>0.125</v>
      </c>
      <c r="I9">
        <v>25</v>
      </c>
      <c r="J9">
        <v>1995.31994628</v>
      </c>
      <c r="K9">
        <v>6</v>
      </c>
      <c r="L9">
        <v>21</v>
      </c>
      <c r="M9" t="s">
        <v>332</v>
      </c>
      <c r="N9">
        <v>114</v>
      </c>
      <c r="O9" t="s">
        <v>333</v>
      </c>
      <c r="P9" t="s">
        <v>337</v>
      </c>
      <c r="Q9" t="s">
        <v>615</v>
      </c>
      <c r="R9" t="s">
        <v>954</v>
      </c>
      <c r="S9" s="2">
        <v>42311</v>
      </c>
      <c r="T9" t="s">
        <v>958</v>
      </c>
      <c r="U9">
        <v>0</v>
      </c>
      <c r="V9" t="s">
        <v>972</v>
      </c>
      <c r="AA9">
        <v>1</v>
      </c>
      <c r="AB9">
        <v>0</v>
      </c>
      <c r="AC9" t="s">
        <v>976</v>
      </c>
      <c r="AI9">
        <v>41.82874773</v>
      </c>
      <c r="AJ9" t="s">
        <v>972</v>
      </c>
      <c r="AL9">
        <v>-110.39476314</v>
      </c>
      <c r="AN9" t="s">
        <v>1100</v>
      </c>
      <c r="AO9">
        <v>2.731998421582277</v>
      </c>
      <c r="AP9" t="s">
        <v>1521</v>
      </c>
      <c r="AQ9">
        <v>2015</v>
      </c>
      <c r="AR9">
        <v>84</v>
      </c>
    </row>
    <row r="10" spans="1:44">
      <c r="A10" t="s">
        <v>44</v>
      </c>
      <c r="C10" s="2">
        <v>42311</v>
      </c>
      <c r="D10" t="s">
        <v>45</v>
      </c>
      <c r="E10">
        <v>120</v>
      </c>
      <c r="F10" t="s">
        <v>148</v>
      </c>
      <c r="G10" t="s">
        <v>244</v>
      </c>
      <c r="H10">
        <v>0.125</v>
      </c>
      <c r="I10">
        <v>25</v>
      </c>
      <c r="J10">
        <v>1995.31994628</v>
      </c>
      <c r="K10">
        <v>7</v>
      </c>
      <c r="L10">
        <v>21</v>
      </c>
      <c r="M10" t="s">
        <v>332</v>
      </c>
      <c r="N10">
        <v>114</v>
      </c>
      <c r="O10" t="s">
        <v>333</v>
      </c>
      <c r="P10" t="s">
        <v>337</v>
      </c>
      <c r="Q10" t="s">
        <v>615</v>
      </c>
      <c r="R10" t="s">
        <v>954</v>
      </c>
      <c r="S10" s="2">
        <v>42311</v>
      </c>
      <c r="T10" t="s">
        <v>958</v>
      </c>
      <c r="U10">
        <v>0</v>
      </c>
      <c r="V10" t="s">
        <v>972</v>
      </c>
      <c r="AA10">
        <v>1</v>
      </c>
      <c r="AB10">
        <v>0</v>
      </c>
      <c r="AC10" t="s">
        <v>976</v>
      </c>
      <c r="AI10">
        <v>41.81428651</v>
      </c>
      <c r="AJ10" t="s">
        <v>972</v>
      </c>
      <c r="AL10">
        <v>-110.39485457</v>
      </c>
      <c r="AN10" t="s">
        <v>1101</v>
      </c>
      <c r="AO10">
        <v>2.018812260369441</v>
      </c>
      <c r="AP10" t="s">
        <v>1521</v>
      </c>
      <c r="AQ10">
        <v>2015</v>
      </c>
      <c r="AR10">
        <v>84</v>
      </c>
    </row>
    <row r="11" spans="1:44">
      <c r="A11" t="s">
        <v>44</v>
      </c>
      <c r="C11" s="2">
        <v>42311</v>
      </c>
      <c r="D11" t="s">
        <v>45</v>
      </c>
      <c r="E11">
        <v>120</v>
      </c>
      <c r="F11" t="s">
        <v>148</v>
      </c>
      <c r="G11" t="s">
        <v>244</v>
      </c>
      <c r="H11">
        <v>0.125</v>
      </c>
      <c r="I11">
        <v>25</v>
      </c>
      <c r="J11">
        <v>1995.31994628</v>
      </c>
      <c r="K11">
        <v>8</v>
      </c>
      <c r="L11">
        <v>21</v>
      </c>
      <c r="M11" t="s">
        <v>332</v>
      </c>
      <c r="N11">
        <v>114</v>
      </c>
      <c r="O11" t="s">
        <v>333</v>
      </c>
      <c r="P11" t="s">
        <v>337</v>
      </c>
      <c r="Q11" t="s">
        <v>615</v>
      </c>
      <c r="R11" t="s">
        <v>954</v>
      </c>
      <c r="S11" s="2">
        <v>42311</v>
      </c>
      <c r="T11" t="s">
        <v>958</v>
      </c>
      <c r="U11">
        <v>0</v>
      </c>
      <c r="V11" t="s">
        <v>972</v>
      </c>
      <c r="AA11">
        <v>1</v>
      </c>
      <c r="AB11">
        <v>0</v>
      </c>
      <c r="AC11" t="s">
        <v>976</v>
      </c>
      <c r="AI11">
        <v>41.81433247</v>
      </c>
      <c r="AJ11" t="s">
        <v>972</v>
      </c>
      <c r="AL11">
        <v>-110.37557447</v>
      </c>
      <c r="AN11" t="s">
        <v>1102</v>
      </c>
      <c r="AO11">
        <v>1.357196417238618</v>
      </c>
      <c r="AP11" t="s">
        <v>1521</v>
      </c>
      <c r="AQ11">
        <v>2015</v>
      </c>
      <c r="AR11">
        <v>84</v>
      </c>
    </row>
    <row r="12" spans="1:44">
      <c r="A12" t="s">
        <v>44</v>
      </c>
      <c r="C12" s="2">
        <v>42311</v>
      </c>
      <c r="D12" t="s">
        <v>45</v>
      </c>
      <c r="E12">
        <v>120</v>
      </c>
      <c r="F12" t="s">
        <v>148</v>
      </c>
      <c r="G12" t="s">
        <v>244</v>
      </c>
      <c r="H12">
        <v>0.125</v>
      </c>
      <c r="I12">
        <v>25</v>
      </c>
      <c r="J12">
        <v>1995.31994628</v>
      </c>
      <c r="K12">
        <v>18</v>
      </c>
      <c r="L12">
        <v>21</v>
      </c>
      <c r="M12" t="s">
        <v>332</v>
      </c>
      <c r="N12">
        <v>114</v>
      </c>
      <c r="O12" t="s">
        <v>333</v>
      </c>
      <c r="P12" t="s">
        <v>337</v>
      </c>
      <c r="Q12" t="s">
        <v>615</v>
      </c>
      <c r="R12" t="s">
        <v>954</v>
      </c>
      <c r="S12" s="2">
        <v>42311</v>
      </c>
      <c r="T12" t="s">
        <v>958</v>
      </c>
      <c r="U12">
        <v>0</v>
      </c>
      <c r="V12" t="s">
        <v>972</v>
      </c>
      <c r="AA12">
        <v>1</v>
      </c>
      <c r="AB12">
        <v>0</v>
      </c>
      <c r="AC12" t="s">
        <v>976</v>
      </c>
      <c r="AI12">
        <v>41.79986725</v>
      </c>
      <c r="AJ12" t="s">
        <v>972</v>
      </c>
      <c r="AL12">
        <v>-110.39496126</v>
      </c>
      <c r="AN12" t="s">
        <v>1103</v>
      </c>
      <c r="AO12">
        <v>1.640613372750808</v>
      </c>
      <c r="AP12" t="s">
        <v>1521</v>
      </c>
      <c r="AQ12">
        <v>2015</v>
      </c>
      <c r="AR12">
        <v>84</v>
      </c>
    </row>
    <row r="13" spans="1:44">
      <c r="A13" t="s">
        <v>44</v>
      </c>
      <c r="C13" s="2">
        <v>43083</v>
      </c>
      <c r="D13" t="s">
        <v>46</v>
      </c>
      <c r="E13">
        <v>120</v>
      </c>
      <c r="F13" t="s">
        <v>149</v>
      </c>
      <c r="G13" t="s">
        <v>244</v>
      </c>
      <c r="H13">
        <v>0.125</v>
      </c>
      <c r="I13">
        <v>6</v>
      </c>
      <c r="J13">
        <v>640.4</v>
      </c>
      <c r="K13">
        <v>30</v>
      </c>
      <c r="L13">
        <v>21</v>
      </c>
      <c r="M13" t="s">
        <v>332</v>
      </c>
      <c r="N13">
        <v>114</v>
      </c>
      <c r="O13" t="s">
        <v>333</v>
      </c>
      <c r="P13" t="s">
        <v>338</v>
      </c>
      <c r="Q13" t="s">
        <v>616</v>
      </c>
      <c r="R13" t="s">
        <v>954</v>
      </c>
      <c r="S13" s="2">
        <v>43083</v>
      </c>
      <c r="T13" t="s">
        <v>958</v>
      </c>
      <c r="U13">
        <v>0</v>
      </c>
      <c r="V13" t="s">
        <v>972</v>
      </c>
      <c r="X13">
        <v>0</v>
      </c>
      <c r="AA13">
        <v>1</v>
      </c>
      <c r="AB13">
        <v>0</v>
      </c>
      <c r="AC13" t="s">
        <v>977</v>
      </c>
      <c r="AG13">
        <v>0</v>
      </c>
      <c r="AI13">
        <v>41.7708876</v>
      </c>
      <c r="AJ13" t="s">
        <v>972</v>
      </c>
      <c r="AL13">
        <v>-110.39496865</v>
      </c>
      <c r="AN13" t="s">
        <v>1104</v>
      </c>
      <c r="AO13">
        <v>2.427033759105169</v>
      </c>
      <c r="AP13" t="s">
        <v>1522</v>
      </c>
      <c r="AQ13">
        <v>2017</v>
      </c>
      <c r="AR13">
        <v>84</v>
      </c>
    </row>
    <row r="14" spans="1:44">
      <c r="A14" t="s">
        <v>44</v>
      </c>
      <c r="C14" s="2">
        <v>43083</v>
      </c>
      <c r="D14" t="s">
        <v>46</v>
      </c>
      <c r="E14">
        <v>120</v>
      </c>
      <c r="F14" t="s">
        <v>149</v>
      </c>
      <c r="G14" t="s">
        <v>244</v>
      </c>
      <c r="H14">
        <v>0.125</v>
      </c>
      <c r="I14">
        <v>6</v>
      </c>
      <c r="J14">
        <v>640.4</v>
      </c>
      <c r="K14">
        <v>30</v>
      </c>
      <c r="L14">
        <v>21</v>
      </c>
      <c r="M14" t="s">
        <v>332</v>
      </c>
      <c r="N14">
        <v>114</v>
      </c>
      <c r="O14" t="s">
        <v>333</v>
      </c>
      <c r="P14" t="s">
        <v>338</v>
      </c>
      <c r="Q14" t="s">
        <v>616</v>
      </c>
      <c r="R14" t="s">
        <v>954</v>
      </c>
      <c r="S14" s="2">
        <v>43083</v>
      </c>
      <c r="T14" t="s">
        <v>958</v>
      </c>
      <c r="U14">
        <v>0</v>
      </c>
      <c r="V14" t="s">
        <v>972</v>
      </c>
      <c r="X14">
        <v>0</v>
      </c>
      <c r="AA14">
        <v>1</v>
      </c>
      <c r="AB14">
        <v>0</v>
      </c>
      <c r="AC14" t="s">
        <v>977</v>
      </c>
      <c r="AG14">
        <v>0</v>
      </c>
      <c r="AI14">
        <v>41.7708876</v>
      </c>
      <c r="AJ14" t="s">
        <v>972</v>
      </c>
      <c r="AL14">
        <v>-110.39496865</v>
      </c>
      <c r="AN14" t="s">
        <v>1104</v>
      </c>
      <c r="AO14">
        <v>2.427033759105169</v>
      </c>
      <c r="AP14" t="s">
        <v>1522</v>
      </c>
      <c r="AQ14">
        <v>2017</v>
      </c>
      <c r="AR14">
        <v>84</v>
      </c>
    </row>
    <row r="15" spans="1:44">
      <c r="A15" t="s">
        <v>44</v>
      </c>
      <c r="C15" s="2">
        <v>43083</v>
      </c>
      <c r="D15" t="s">
        <v>46</v>
      </c>
      <c r="E15">
        <v>120</v>
      </c>
      <c r="F15" t="s">
        <v>149</v>
      </c>
      <c r="G15" t="s">
        <v>244</v>
      </c>
      <c r="H15">
        <v>0.125</v>
      </c>
      <c r="I15">
        <v>6</v>
      </c>
      <c r="J15">
        <v>640.4</v>
      </c>
      <c r="K15">
        <v>30</v>
      </c>
      <c r="L15">
        <v>21</v>
      </c>
      <c r="M15" t="s">
        <v>332</v>
      </c>
      <c r="N15">
        <v>114</v>
      </c>
      <c r="O15" t="s">
        <v>333</v>
      </c>
      <c r="P15" t="s">
        <v>338</v>
      </c>
      <c r="Q15" t="s">
        <v>616</v>
      </c>
      <c r="R15" t="s">
        <v>954</v>
      </c>
      <c r="S15" s="2">
        <v>43083</v>
      </c>
      <c r="T15" t="s">
        <v>958</v>
      </c>
      <c r="U15">
        <v>0</v>
      </c>
      <c r="V15" t="s">
        <v>972</v>
      </c>
      <c r="X15">
        <v>0</v>
      </c>
      <c r="AA15">
        <v>1</v>
      </c>
      <c r="AB15">
        <v>0</v>
      </c>
      <c r="AC15" t="s">
        <v>977</v>
      </c>
      <c r="AG15">
        <v>0</v>
      </c>
      <c r="AI15">
        <v>41.7708876</v>
      </c>
      <c r="AJ15" t="s">
        <v>972</v>
      </c>
      <c r="AL15">
        <v>-110.39496865</v>
      </c>
      <c r="AN15" t="s">
        <v>1104</v>
      </c>
      <c r="AO15">
        <v>2.427033759105169</v>
      </c>
      <c r="AP15" t="s">
        <v>1522</v>
      </c>
      <c r="AQ15">
        <v>2017</v>
      </c>
      <c r="AR15">
        <v>84</v>
      </c>
    </row>
    <row r="16" spans="1:44">
      <c r="A16" t="s">
        <v>44</v>
      </c>
      <c r="C16" s="2">
        <v>43083</v>
      </c>
      <c r="D16" t="s">
        <v>46</v>
      </c>
      <c r="E16">
        <v>120</v>
      </c>
      <c r="F16" t="s">
        <v>149</v>
      </c>
      <c r="G16" t="s">
        <v>244</v>
      </c>
      <c r="H16">
        <v>0.125</v>
      </c>
      <c r="I16">
        <v>2</v>
      </c>
      <c r="J16">
        <v>1760</v>
      </c>
      <c r="K16">
        <v>24</v>
      </c>
      <c r="L16">
        <v>21</v>
      </c>
      <c r="M16" t="s">
        <v>332</v>
      </c>
      <c r="N16">
        <v>115</v>
      </c>
      <c r="O16" t="s">
        <v>333</v>
      </c>
      <c r="P16" t="s">
        <v>339</v>
      </c>
      <c r="Q16" t="s">
        <v>617</v>
      </c>
      <c r="R16" t="s">
        <v>954</v>
      </c>
      <c r="S16" s="2">
        <v>43083</v>
      </c>
      <c r="T16" t="s">
        <v>958</v>
      </c>
      <c r="U16">
        <v>0</v>
      </c>
      <c r="V16" t="s">
        <v>972</v>
      </c>
      <c r="X16">
        <v>0</v>
      </c>
      <c r="AA16">
        <v>1</v>
      </c>
      <c r="AB16">
        <v>0</v>
      </c>
      <c r="AC16" t="s">
        <v>977</v>
      </c>
      <c r="AG16">
        <v>0</v>
      </c>
      <c r="AI16">
        <v>41.78542112</v>
      </c>
      <c r="AJ16" t="s">
        <v>972</v>
      </c>
      <c r="AL16">
        <v>-110.41419549</v>
      </c>
      <c r="AN16" t="s">
        <v>1105</v>
      </c>
      <c r="AO16">
        <v>2.741133593449096</v>
      </c>
      <c r="AP16" t="s">
        <v>1522</v>
      </c>
      <c r="AQ16">
        <v>2017</v>
      </c>
      <c r="AR16">
        <v>84</v>
      </c>
    </row>
    <row r="17" spans="1:44">
      <c r="A17" t="s">
        <v>44</v>
      </c>
      <c r="C17" s="2">
        <v>43083</v>
      </c>
      <c r="D17" t="s">
        <v>46</v>
      </c>
      <c r="E17">
        <v>120</v>
      </c>
      <c r="F17" t="s">
        <v>149</v>
      </c>
      <c r="G17" t="s">
        <v>244</v>
      </c>
      <c r="H17">
        <v>0.125</v>
      </c>
      <c r="I17">
        <v>2</v>
      </c>
      <c r="J17">
        <v>2360</v>
      </c>
      <c r="K17">
        <v>12</v>
      </c>
      <c r="L17">
        <v>21</v>
      </c>
      <c r="M17" t="s">
        <v>332</v>
      </c>
      <c r="N17">
        <v>115</v>
      </c>
      <c r="O17" t="s">
        <v>333</v>
      </c>
      <c r="P17" t="s">
        <v>340</v>
      </c>
      <c r="Q17" t="s">
        <v>618</v>
      </c>
      <c r="R17" t="s">
        <v>954</v>
      </c>
      <c r="S17" s="2">
        <v>43083</v>
      </c>
      <c r="T17" t="s">
        <v>958</v>
      </c>
      <c r="U17">
        <v>0</v>
      </c>
      <c r="V17" t="s">
        <v>972</v>
      </c>
      <c r="X17">
        <v>0</v>
      </c>
      <c r="AA17">
        <v>1</v>
      </c>
      <c r="AB17">
        <v>0</v>
      </c>
      <c r="AC17" t="s">
        <v>977</v>
      </c>
      <c r="AG17">
        <v>0</v>
      </c>
      <c r="AI17">
        <v>41.81429777</v>
      </c>
      <c r="AJ17" t="s">
        <v>972</v>
      </c>
      <c r="AL17">
        <v>-110.41408126</v>
      </c>
      <c r="AN17" t="s">
        <v>1106</v>
      </c>
      <c r="AO17">
        <v>2.880088167826579</v>
      </c>
      <c r="AP17" t="s">
        <v>1521</v>
      </c>
      <c r="AQ17">
        <v>2017</v>
      </c>
      <c r="AR17">
        <v>84</v>
      </c>
    </row>
    <row r="18" spans="1:44">
      <c r="A18" t="s">
        <v>44</v>
      </c>
      <c r="C18" s="2">
        <v>41128</v>
      </c>
      <c r="D18" t="s">
        <v>47</v>
      </c>
      <c r="E18">
        <v>120</v>
      </c>
      <c r="F18" t="s">
        <v>150</v>
      </c>
      <c r="G18" t="s">
        <v>245</v>
      </c>
      <c r="H18">
        <v>0.125</v>
      </c>
      <c r="I18">
        <v>6</v>
      </c>
      <c r="J18">
        <v>640.11999511</v>
      </c>
      <c r="K18">
        <v>19</v>
      </c>
      <c r="L18">
        <v>41</v>
      </c>
      <c r="M18" t="s">
        <v>332</v>
      </c>
      <c r="N18">
        <v>60</v>
      </c>
      <c r="O18" t="s">
        <v>333</v>
      </c>
      <c r="P18" t="s">
        <v>341</v>
      </c>
      <c r="Q18" t="s">
        <v>619</v>
      </c>
      <c r="R18" t="s">
        <v>954</v>
      </c>
      <c r="S18" s="2">
        <v>41128</v>
      </c>
      <c r="T18" t="s">
        <v>959</v>
      </c>
      <c r="U18">
        <v>0</v>
      </c>
      <c r="V18" t="s">
        <v>973</v>
      </c>
      <c r="AA18">
        <v>1</v>
      </c>
      <c r="AB18">
        <v>0</v>
      </c>
      <c r="AC18" t="s">
        <v>978</v>
      </c>
      <c r="AI18">
        <v>43.51744908</v>
      </c>
      <c r="AJ18" t="s">
        <v>973</v>
      </c>
      <c r="AL18">
        <v>-104.11254336</v>
      </c>
      <c r="AN18" t="s">
        <v>1107</v>
      </c>
      <c r="AO18">
        <v>2.141705333100262</v>
      </c>
      <c r="AP18" t="s">
        <v>1524</v>
      </c>
      <c r="AQ18">
        <v>2012</v>
      </c>
      <c r="AR18">
        <v>2</v>
      </c>
    </row>
    <row r="19" spans="1:44">
      <c r="A19" t="s">
        <v>44</v>
      </c>
      <c r="C19" s="2">
        <v>41128</v>
      </c>
      <c r="D19" t="s">
        <v>47</v>
      </c>
      <c r="E19">
        <v>120</v>
      </c>
      <c r="F19" t="s">
        <v>150</v>
      </c>
      <c r="G19" t="s">
        <v>245</v>
      </c>
      <c r="H19">
        <v>0.125</v>
      </c>
      <c r="I19">
        <v>6</v>
      </c>
      <c r="J19">
        <v>640.11999511</v>
      </c>
      <c r="K19">
        <v>19</v>
      </c>
      <c r="L19">
        <v>41</v>
      </c>
      <c r="M19" t="s">
        <v>332</v>
      </c>
      <c r="N19">
        <v>60</v>
      </c>
      <c r="O19" t="s">
        <v>333</v>
      </c>
      <c r="P19" t="s">
        <v>341</v>
      </c>
      <c r="Q19" t="s">
        <v>619</v>
      </c>
      <c r="R19" t="s">
        <v>954</v>
      </c>
      <c r="S19" s="2">
        <v>41128</v>
      </c>
      <c r="T19" t="s">
        <v>960</v>
      </c>
      <c r="U19">
        <v>0</v>
      </c>
      <c r="V19" t="s">
        <v>973</v>
      </c>
      <c r="AA19">
        <v>1</v>
      </c>
      <c r="AB19">
        <v>0</v>
      </c>
      <c r="AC19" t="s">
        <v>978</v>
      </c>
      <c r="AI19">
        <v>43.51744908</v>
      </c>
      <c r="AJ19" t="s">
        <v>973</v>
      </c>
      <c r="AL19">
        <v>-104.11254336</v>
      </c>
      <c r="AN19" t="s">
        <v>1107</v>
      </c>
      <c r="AO19">
        <v>2.141705333100262</v>
      </c>
      <c r="AP19" t="s">
        <v>1524</v>
      </c>
      <c r="AQ19">
        <v>2012</v>
      </c>
      <c r="AR19">
        <v>2</v>
      </c>
    </row>
    <row r="20" spans="1:44">
      <c r="A20" t="s">
        <v>44</v>
      </c>
      <c r="C20" s="2">
        <v>42773</v>
      </c>
      <c r="D20" t="s">
        <v>48</v>
      </c>
      <c r="E20">
        <v>120</v>
      </c>
      <c r="F20" t="s">
        <v>148</v>
      </c>
      <c r="G20" t="s">
        <v>246</v>
      </c>
      <c r="H20">
        <v>0.125</v>
      </c>
      <c r="I20">
        <v>4</v>
      </c>
      <c r="J20">
        <v>319.92001342</v>
      </c>
      <c r="K20">
        <v>6</v>
      </c>
      <c r="L20">
        <v>41</v>
      </c>
      <c r="M20" t="s">
        <v>332</v>
      </c>
      <c r="N20">
        <v>60</v>
      </c>
      <c r="O20" t="s">
        <v>333</v>
      </c>
      <c r="P20" t="s">
        <v>342</v>
      </c>
      <c r="Q20" t="s">
        <v>620</v>
      </c>
      <c r="R20" t="s">
        <v>954</v>
      </c>
      <c r="S20" s="2">
        <v>42773</v>
      </c>
      <c r="T20" t="s">
        <v>959</v>
      </c>
      <c r="U20">
        <v>0</v>
      </c>
      <c r="V20" t="s">
        <v>973</v>
      </c>
      <c r="X20">
        <v>0</v>
      </c>
      <c r="AA20">
        <v>1</v>
      </c>
      <c r="AB20">
        <v>0</v>
      </c>
      <c r="AC20" t="s">
        <v>979</v>
      </c>
      <c r="AG20">
        <v>0</v>
      </c>
      <c r="AI20">
        <v>43.56129582</v>
      </c>
      <c r="AJ20" t="s">
        <v>973</v>
      </c>
      <c r="AL20">
        <v>-104.11258938</v>
      </c>
      <c r="AN20" t="s">
        <v>1108</v>
      </c>
      <c r="AO20">
        <v>0.895623883478606</v>
      </c>
      <c r="AP20" t="s">
        <v>1525</v>
      </c>
      <c r="AQ20">
        <v>2017</v>
      </c>
      <c r="AR20">
        <v>2</v>
      </c>
    </row>
    <row r="21" spans="1:44">
      <c r="A21" t="s">
        <v>44</v>
      </c>
      <c r="C21" s="2">
        <v>43180</v>
      </c>
      <c r="D21" t="s">
        <v>49</v>
      </c>
      <c r="E21">
        <v>120</v>
      </c>
      <c r="F21" t="s">
        <v>149</v>
      </c>
      <c r="G21" t="s">
        <v>246</v>
      </c>
      <c r="H21">
        <v>0.125</v>
      </c>
      <c r="I21">
        <v>2</v>
      </c>
      <c r="J21">
        <v>160</v>
      </c>
      <c r="K21">
        <v>1</v>
      </c>
      <c r="L21">
        <v>41</v>
      </c>
      <c r="M21" t="s">
        <v>332</v>
      </c>
      <c r="N21">
        <v>61</v>
      </c>
      <c r="O21" t="s">
        <v>333</v>
      </c>
      <c r="P21" t="s">
        <v>343</v>
      </c>
      <c r="Q21" t="s">
        <v>621</v>
      </c>
      <c r="R21" t="s">
        <v>954</v>
      </c>
      <c r="S21" s="2">
        <v>43180</v>
      </c>
      <c r="T21" t="s">
        <v>959</v>
      </c>
      <c r="U21">
        <v>0</v>
      </c>
      <c r="V21" t="s">
        <v>973</v>
      </c>
      <c r="X21">
        <v>0</v>
      </c>
      <c r="AA21">
        <v>1</v>
      </c>
      <c r="AB21">
        <v>0</v>
      </c>
      <c r="AC21" t="s">
        <v>980</v>
      </c>
      <c r="AG21">
        <v>0</v>
      </c>
      <c r="AI21">
        <v>43.56115082</v>
      </c>
      <c r="AJ21" t="s">
        <v>973</v>
      </c>
      <c r="AL21">
        <v>-104.13232766</v>
      </c>
      <c r="AN21" t="s">
        <v>1109</v>
      </c>
      <c r="AO21">
        <v>1.237255560852089</v>
      </c>
      <c r="AP21" t="s">
        <v>1521</v>
      </c>
      <c r="AQ21">
        <v>2018</v>
      </c>
      <c r="AR21">
        <v>2</v>
      </c>
    </row>
    <row r="22" spans="1:44">
      <c r="A22" t="s">
        <v>44</v>
      </c>
      <c r="C22" s="2">
        <v>42584</v>
      </c>
      <c r="D22" t="s">
        <v>50</v>
      </c>
      <c r="E22">
        <v>120</v>
      </c>
      <c r="F22" t="s">
        <v>149</v>
      </c>
      <c r="G22" t="s">
        <v>247</v>
      </c>
      <c r="H22">
        <v>0.125</v>
      </c>
      <c r="I22">
        <v>2</v>
      </c>
      <c r="J22">
        <v>480</v>
      </c>
      <c r="K22">
        <v>24</v>
      </c>
      <c r="L22">
        <v>41</v>
      </c>
      <c r="M22" t="s">
        <v>332</v>
      </c>
      <c r="N22">
        <v>61</v>
      </c>
      <c r="O22" t="s">
        <v>333</v>
      </c>
      <c r="P22" t="s">
        <v>344</v>
      </c>
      <c r="Q22" t="s">
        <v>622</v>
      </c>
      <c r="R22" t="s">
        <v>954</v>
      </c>
      <c r="S22" s="2">
        <v>42584</v>
      </c>
      <c r="T22" t="s">
        <v>959</v>
      </c>
      <c r="U22">
        <v>0</v>
      </c>
      <c r="V22" t="s">
        <v>973</v>
      </c>
      <c r="X22">
        <v>0</v>
      </c>
      <c r="AA22">
        <v>1</v>
      </c>
      <c r="AB22">
        <v>0</v>
      </c>
      <c r="AC22" t="s">
        <v>981</v>
      </c>
      <c r="AG22">
        <v>0</v>
      </c>
      <c r="AI22">
        <v>43.51755585</v>
      </c>
      <c r="AJ22" t="s">
        <v>973</v>
      </c>
      <c r="AL22">
        <v>-104.13222823</v>
      </c>
      <c r="AN22" t="s">
        <v>1110</v>
      </c>
      <c r="AO22">
        <v>2.300664746223882</v>
      </c>
      <c r="AP22" t="s">
        <v>1522</v>
      </c>
      <c r="AQ22">
        <v>2016</v>
      </c>
      <c r="AR22">
        <v>2</v>
      </c>
    </row>
    <row r="23" spans="1:44">
      <c r="A23" t="s">
        <v>44</v>
      </c>
      <c r="C23" s="2">
        <v>42584</v>
      </c>
      <c r="D23" t="s">
        <v>50</v>
      </c>
      <c r="E23">
        <v>120</v>
      </c>
      <c r="F23" t="s">
        <v>149</v>
      </c>
      <c r="G23" t="s">
        <v>247</v>
      </c>
      <c r="H23">
        <v>0.125</v>
      </c>
      <c r="I23">
        <v>2</v>
      </c>
      <c r="J23">
        <v>480</v>
      </c>
      <c r="K23">
        <v>13</v>
      </c>
      <c r="L23">
        <v>41</v>
      </c>
      <c r="M23" t="s">
        <v>332</v>
      </c>
      <c r="N23">
        <v>61</v>
      </c>
      <c r="O23" t="s">
        <v>333</v>
      </c>
      <c r="P23" t="s">
        <v>344</v>
      </c>
      <c r="Q23" t="s">
        <v>622</v>
      </c>
      <c r="R23" t="s">
        <v>954</v>
      </c>
      <c r="S23" s="2">
        <v>42584</v>
      </c>
      <c r="T23" t="s">
        <v>959</v>
      </c>
      <c r="U23">
        <v>0</v>
      </c>
      <c r="V23" t="s">
        <v>973</v>
      </c>
      <c r="X23">
        <v>0</v>
      </c>
      <c r="AA23">
        <v>1</v>
      </c>
      <c r="AB23">
        <v>0</v>
      </c>
      <c r="AC23" t="s">
        <v>981</v>
      </c>
      <c r="AG23">
        <v>0</v>
      </c>
      <c r="AI23">
        <v>43.5321282</v>
      </c>
      <c r="AJ23" t="s">
        <v>973</v>
      </c>
      <c r="AL23">
        <v>-104.13235039</v>
      </c>
      <c r="AN23" t="s">
        <v>1111</v>
      </c>
      <c r="AO23">
        <v>1.424398928417784</v>
      </c>
      <c r="AP23" t="s">
        <v>1522</v>
      </c>
      <c r="AQ23">
        <v>2016</v>
      </c>
      <c r="AR23">
        <v>2</v>
      </c>
    </row>
    <row r="24" spans="1:44">
      <c r="A24" t="s">
        <v>44</v>
      </c>
      <c r="C24" s="2">
        <v>42584</v>
      </c>
      <c r="D24" t="s">
        <v>50</v>
      </c>
      <c r="E24">
        <v>120</v>
      </c>
      <c r="F24" t="s">
        <v>149</v>
      </c>
      <c r="G24" t="s">
        <v>247</v>
      </c>
      <c r="H24">
        <v>0.125</v>
      </c>
      <c r="I24">
        <v>2</v>
      </c>
      <c r="J24">
        <v>480</v>
      </c>
      <c r="K24">
        <v>24</v>
      </c>
      <c r="L24">
        <v>41</v>
      </c>
      <c r="M24" t="s">
        <v>332</v>
      </c>
      <c r="N24">
        <v>61</v>
      </c>
      <c r="O24" t="s">
        <v>333</v>
      </c>
      <c r="P24" t="s">
        <v>345</v>
      </c>
      <c r="Q24" t="s">
        <v>623</v>
      </c>
      <c r="R24" t="s">
        <v>954</v>
      </c>
      <c r="S24" s="2">
        <v>42584</v>
      </c>
      <c r="T24" t="s">
        <v>959</v>
      </c>
      <c r="U24">
        <v>0</v>
      </c>
      <c r="V24" t="s">
        <v>973</v>
      </c>
      <c r="X24">
        <v>0</v>
      </c>
      <c r="AA24">
        <v>1</v>
      </c>
      <c r="AB24">
        <v>0</v>
      </c>
      <c r="AC24" t="s">
        <v>981</v>
      </c>
      <c r="AG24">
        <v>0</v>
      </c>
      <c r="AI24">
        <v>43.51755585</v>
      </c>
      <c r="AJ24" t="s">
        <v>973</v>
      </c>
      <c r="AL24">
        <v>-104.13222823</v>
      </c>
      <c r="AN24" t="s">
        <v>1110</v>
      </c>
      <c r="AO24">
        <v>2.300664746223882</v>
      </c>
      <c r="AP24" t="s">
        <v>1522</v>
      </c>
      <c r="AQ24">
        <v>2016</v>
      </c>
      <c r="AR24">
        <v>2</v>
      </c>
    </row>
    <row r="25" spans="1:44">
      <c r="A25" t="s">
        <v>44</v>
      </c>
      <c r="C25" s="2">
        <v>42584</v>
      </c>
      <c r="D25" t="s">
        <v>50</v>
      </c>
      <c r="E25">
        <v>120</v>
      </c>
      <c r="F25" t="s">
        <v>149</v>
      </c>
      <c r="G25" t="s">
        <v>247</v>
      </c>
      <c r="H25">
        <v>0.125</v>
      </c>
      <c r="I25">
        <v>2</v>
      </c>
      <c r="J25">
        <v>480</v>
      </c>
      <c r="K25">
        <v>24</v>
      </c>
      <c r="L25">
        <v>41</v>
      </c>
      <c r="M25" t="s">
        <v>332</v>
      </c>
      <c r="N25">
        <v>61</v>
      </c>
      <c r="O25" t="s">
        <v>333</v>
      </c>
      <c r="P25" t="s">
        <v>345</v>
      </c>
      <c r="Q25" t="s">
        <v>623</v>
      </c>
      <c r="R25" t="s">
        <v>954</v>
      </c>
      <c r="S25" s="2">
        <v>42584</v>
      </c>
      <c r="T25" t="s">
        <v>959</v>
      </c>
      <c r="U25">
        <v>0</v>
      </c>
      <c r="V25" t="s">
        <v>973</v>
      </c>
      <c r="X25">
        <v>0</v>
      </c>
      <c r="AA25">
        <v>1</v>
      </c>
      <c r="AB25">
        <v>0</v>
      </c>
      <c r="AC25" t="s">
        <v>981</v>
      </c>
      <c r="AG25">
        <v>0</v>
      </c>
      <c r="AI25">
        <v>43.51755585</v>
      </c>
      <c r="AJ25" t="s">
        <v>973</v>
      </c>
      <c r="AL25">
        <v>-104.13222823</v>
      </c>
      <c r="AN25" t="s">
        <v>1110</v>
      </c>
      <c r="AO25">
        <v>2.300664746223882</v>
      </c>
      <c r="AP25" t="s">
        <v>1522</v>
      </c>
      <c r="AQ25">
        <v>2016</v>
      </c>
      <c r="AR25">
        <v>2</v>
      </c>
    </row>
    <row r="26" spans="1:44">
      <c r="A26" t="s">
        <v>44</v>
      </c>
      <c r="C26" s="2">
        <v>42999</v>
      </c>
      <c r="D26" t="s">
        <v>51</v>
      </c>
      <c r="E26">
        <v>120</v>
      </c>
      <c r="F26" t="s">
        <v>148</v>
      </c>
      <c r="G26" t="s">
        <v>246</v>
      </c>
      <c r="H26">
        <v>0.125</v>
      </c>
      <c r="I26">
        <v>2</v>
      </c>
      <c r="J26">
        <v>160.94000244</v>
      </c>
      <c r="K26">
        <v>7</v>
      </c>
      <c r="L26">
        <v>41</v>
      </c>
      <c r="M26" t="s">
        <v>332</v>
      </c>
      <c r="N26">
        <v>60</v>
      </c>
      <c r="O26" t="s">
        <v>333</v>
      </c>
      <c r="P26" t="s">
        <v>346</v>
      </c>
      <c r="Q26" t="s">
        <v>624</v>
      </c>
      <c r="R26" t="s">
        <v>954</v>
      </c>
      <c r="S26" s="2">
        <v>42999</v>
      </c>
      <c r="T26" t="s">
        <v>959</v>
      </c>
      <c r="U26">
        <v>0</v>
      </c>
      <c r="V26" t="s">
        <v>973</v>
      </c>
      <c r="X26">
        <v>0</v>
      </c>
      <c r="AA26">
        <v>1</v>
      </c>
      <c r="AB26">
        <v>0</v>
      </c>
      <c r="AC26" t="s">
        <v>980</v>
      </c>
      <c r="AG26">
        <v>0</v>
      </c>
      <c r="AI26">
        <v>43.5467044</v>
      </c>
      <c r="AJ26" t="s">
        <v>973</v>
      </c>
      <c r="AL26">
        <v>-104.11250538</v>
      </c>
      <c r="AN26" t="s">
        <v>1112</v>
      </c>
      <c r="AO26">
        <v>0.1712795387303485</v>
      </c>
      <c r="AP26" t="s">
        <v>1523</v>
      </c>
      <c r="AQ26">
        <v>2017</v>
      </c>
      <c r="AR26">
        <v>2</v>
      </c>
    </row>
    <row r="27" spans="1:44">
      <c r="A27" t="s">
        <v>44</v>
      </c>
      <c r="C27" s="2">
        <v>42584</v>
      </c>
      <c r="D27" t="s">
        <v>50</v>
      </c>
      <c r="E27">
        <v>120</v>
      </c>
      <c r="F27" t="s">
        <v>149</v>
      </c>
      <c r="G27" t="s">
        <v>247</v>
      </c>
      <c r="H27">
        <v>0.125</v>
      </c>
      <c r="I27">
        <v>2</v>
      </c>
      <c r="J27">
        <v>479.95999145</v>
      </c>
      <c r="K27">
        <v>19</v>
      </c>
      <c r="L27">
        <v>41</v>
      </c>
      <c r="M27" t="s">
        <v>332</v>
      </c>
      <c r="N27">
        <v>60</v>
      </c>
      <c r="O27" t="s">
        <v>333</v>
      </c>
      <c r="P27" t="s">
        <v>347</v>
      </c>
      <c r="Q27" t="s">
        <v>625</v>
      </c>
      <c r="R27" t="s">
        <v>954</v>
      </c>
      <c r="S27" s="2">
        <v>42584</v>
      </c>
      <c r="T27" t="s">
        <v>959</v>
      </c>
      <c r="U27">
        <v>0</v>
      </c>
      <c r="V27" t="s">
        <v>973</v>
      </c>
      <c r="X27">
        <v>0</v>
      </c>
      <c r="AA27">
        <v>1</v>
      </c>
      <c r="AB27">
        <v>0</v>
      </c>
      <c r="AC27" t="s">
        <v>981</v>
      </c>
      <c r="AG27">
        <v>0</v>
      </c>
      <c r="AI27">
        <v>43.51744908</v>
      </c>
      <c r="AJ27" t="s">
        <v>973</v>
      </c>
      <c r="AL27">
        <v>-104.11254336</v>
      </c>
      <c r="AN27" t="s">
        <v>1107</v>
      </c>
      <c r="AO27">
        <v>2.141705333100262</v>
      </c>
      <c r="AP27" t="s">
        <v>1524</v>
      </c>
      <c r="AQ27">
        <v>2016</v>
      </c>
      <c r="AR27">
        <v>2</v>
      </c>
    </row>
    <row r="28" spans="1:44">
      <c r="A28" t="s">
        <v>44</v>
      </c>
      <c r="C28" s="2">
        <v>42584</v>
      </c>
      <c r="D28" t="s">
        <v>50</v>
      </c>
      <c r="E28">
        <v>120</v>
      </c>
      <c r="F28" t="s">
        <v>149</v>
      </c>
      <c r="G28" t="s">
        <v>247</v>
      </c>
      <c r="H28">
        <v>0.125</v>
      </c>
      <c r="I28">
        <v>2</v>
      </c>
      <c r="J28">
        <v>479.95999145</v>
      </c>
      <c r="K28">
        <v>19</v>
      </c>
      <c r="L28">
        <v>41</v>
      </c>
      <c r="M28" t="s">
        <v>332</v>
      </c>
      <c r="N28">
        <v>60</v>
      </c>
      <c r="O28" t="s">
        <v>333</v>
      </c>
      <c r="P28" t="s">
        <v>347</v>
      </c>
      <c r="Q28" t="s">
        <v>625</v>
      </c>
      <c r="R28" t="s">
        <v>954</v>
      </c>
      <c r="S28" s="2">
        <v>42584</v>
      </c>
      <c r="T28" t="s">
        <v>959</v>
      </c>
      <c r="U28">
        <v>0</v>
      </c>
      <c r="V28" t="s">
        <v>973</v>
      </c>
      <c r="X28">
        <v>0</v>
      </c>
      <c r="AA28">
        <v>1</v>
      </c>
      <c r="AB28">
        <v>0</v>
      </c>
      <c r="AC28" t="s">
        <v>981</v>
      </c>
      <c r="AG28">
        <v>0</v>
      </c>
      <c r="AI28">
        <v>43.51744908</v>
      </c>
      <c r="AJ28" t="s">
        <v>973</v>
      </c>
      <c r="AL28">
        <v>-104.11254336</v>
      </c>
      <c r="AN28" t="s">
        <v>1107</v>
      </c>
      <c r="AO28">
        <v>2.141705333100262</v>
      </c>
      <c r="AP28" t="s">
        <v>1524</v>
      </c>
      <c r="AQ28">
        <v>2016</v>
      </c>
      <c r="AR28">
        <v>2</v>
      </c>
    </row>
    <row r="29" spans="1:44">
      <c r="A29" t="s">
        <v>44</v>
      </c>
      <c r="C29" s="2">
        <v>42584</v>
      </c>
      <c r="D29" t="s">
        <v>50</v>
      </c>
      <c r="E29">
        <v>120</v>
      </c>
      <c r="F29" t="s">
        <v>149</v>
      </c>
      <c r="G29" t="s">
        <v>247</v>
      </c>
      <c r="H29">
        <v>0.125</v>
      </c>
      <c r="I29">
        <v>2</v>
      </c>
      <c r="J29">
        <v>479.95999145</v>
      </c>
      <c r="K29">
        <v>19</v>
      </c>
      <c r="L29">
        <v>41</v>
      </c>
      <c r="M29" t="s">
        <v>332</v>
      </c>
      <c r="N29">
        <v>60</v>
      </c>
      <c r="O29" t="s">
        <v>333</v>
      </c>
      <c r="P29" t="s">
        <v>347</v>
      </c>
      <c r="Q29" t="s">
        <v>625</v>
      </c>
      <c r="R29" t="s">
        <v>954</v>
      </c>
      <c r="S29" s="2">
        <v>42584</v>
      </c>
      <c r="T29" t="s">
        <v>959</v>
      </c>
      <c r="U29">
        <v>0</v>
      </c>
      <c r="V29" t="s">
        <v>973</v>
      </c>
      <c r="X29">
        <v>0</v>
      </c>
      <c r="AA29">
        <v>1</v>
      </c>
      <c r="AB29">
        <v>0</v>
      </c>
      <c r="AC29" t="s">
        <v>981</v>
      </c>
      <c r="AG29">
        <v>0</v>
      </c>
      <c r="AI29">
        <v>43.51744908</v>
      </c>
      <c r="AJ29" t="s">
        <v>973</v>
      </c>
      <c r="AL29">
        <v>-104.11254336</v>
      </c>
      <c r="AN29" t="s">
        <v>1107</v>
      </c>
      <c r="AO29">
        <v>2.141705333100262</v>
      </c>
      <c r="AP29" t="s">
        <v>1524</v>
      </c>
      <c r="AQ29">
        <v>2016</v>
      </c>
      <c r="AR29">
        <v>2</v>
      </c>
    </row>
    <row r="30" spans="1:44">
      <c r="A30" t="s">
        <v>44</v>
      </c>
      <c r="C30" s="2">
        <v>42584</v>
      </c>
      <c r="D30" t="s">
        <v>50</v>
      </c>
      <c r="E30">
        <v>120</v>
      </c>
      <c r="F30" t="s">
        <v>149</v>
      </c>
      <c r="G30" t="s">
        <v>247</v>
      </c>
      <c r="H30">
        <v>0.125</v>
      </c>
      <c r="I30">
        <v>2</v>
      </c>
      <c r="J30">
        <v>479.95999145</v>
      </c>
      <c r="K30">
        <v>19</v>
      </c>
      <c r="L30">
        <v>41</v>
      </c>
      <c r="M30" t="s">
        <v>332</v>
      </c>
      <c r="N30">
        <v>60</v>
      </c>
      <c r="O30" t="s">
        <v>333</v>
      </c>
      <c r="P30" t="s">
        <v>347</v>
      </c>
      <c r="Q30" t="s">
        <v>625</v>
      </c>
      <c r="R30" t="s">
        <v>954</v>
      </c>
      <c r="S30" s="2">
        <v>42584</v>
      </c>
      <c r="T30" t="s">
        <v>959</v>
      </c>
      <c r="U30">
        <v>0</v>
      </c>
      <c r="V30" t="s">
        <v>973</v>
      </c>
      <c r="X30">
        <v>0</v>
      </c>
      <c r="AA30">
        <v>1</v>
      </c>
      <c r="AB30">
        <v>0</v>
      </c>
      <c r="AC30" t="s">
        <v>981</v>
      </c>
      <c r="AG30">
        <v>0</v>
      </c>
      <c r="AI30">
        <v>43.51744908</v>
      </c>
      <c r="AJ30" t="s">
        <v>973</v>
      </c>
      <c r="AL30">
        <v>-104.11254336</v>
      </c>
      <c r="AN30" t="s">
        <v>1107</v>
      </c>
      <c r="AO30">
        <v>2.141705333100262</v>
      </c>
      <c r="AP30" t="s">
        <v>1524</v>
      </c>
      <c r="AQ30">
        <v>2016</v>
      </c>
      <c r="AR30">
        <v>2</v>
      </c>
    </row>
    <row r="31" spans="1:44">
      <c r="A31" t="s">
        <v>44</v>
      </c>
      <c r="C31" s="2">
        <v>42584</v>
      </c>
      <c r="D31" t="s">
        <v>50</v>
      </c>
      <c r="E31">
        <v>120</v>
      </c>
      <c r="F31" t="s">
        <v>149</v>
      </c>
      <c r="G31" t="s">
        <v>247</v>
      </c>
      <c r="H31">
        <v>0.125</v>
      </c>
      <c r="I31">
        <v>2</v>
      </c>
      <c r="J31">
        <v>479.95999145</v>
      </c>
      <c r="K31">
        <v>19</v>
      </c>
      <c r="L31">
        <v>41</v>
      </c>
      <c r="M31" t="s">
        <v>332</v>
      </c>
      <c r="N31">
        <v>60</v>
      </c>
      <c r="O31" t="s">
        <v>333</v>
      </c>
      <c r="P31" t="s">
        <v>347</v>
      </c>
      <c r="Q31" t="s">
        <v>625</v>
      </c>
      <c r="R31" t="s">
        <v>954</v>
      </c>
      <c r="S31" s="2">
        <v>42584</v>
      </c>
      <c r="T31" t="s">
        <v>959</v>
      </c>
      <c r="U31">
        <v>0</v>
      </c>
      <c r="V31" t="s">
        <v>973</v>
      </c>
      <c r="X31">
        <v>0</v>
      </c>
      <c r="AA31">
        <v>1</v>
      </c>
      <c r="AB31">
        <v>0</v>
      </c>
      <c r="AC31" t="s">
        <v>981</v>
      </c>
      <c r="AG31">
        <v>0</v>
      </c>
      <c r="AI31">
        <v>43.51744908</v>
      </c>
      <c r="AJ31" t="s">
        <v>973</v>
      </c>
      <c r="AL31">
        <v>-104.11254336</v>
      </c>
      <c r="AN31" t="s">
        <v>1107</v>
      </c>
      <c r="AO31">
        <v>2.141705333100262</v>
      </c>
      <c r="AP31" t="s">
        <v>1524</v>
      </c>
      <c r="AQ31">
        <v>2016</v>
      </c>
      <c r="AR31">
        <v>2</v>
      </c>
    </row>
    <row r="32" spans="1:44">
      <c r="A32" t="s">
        <v>44</v>
      </c>
      <c r="C32" s="2">
        <v>43180</v>
      </c>
      <c r="D32" t="s">
        <v>49</v>
      </c>
      <c r="E32">
        <v>120</v>
      </c>
      <c r="F32" t="s">
        <v>149</v>
      </c>
      <c r="G32" t="s">
        <v>246</v>
      </c>
      <c r="H32">
        <v>0.125</v>
      </c>
      <c r="I32">
        <v>2</v>
      </c>
      <c r="J32">
        <v>80.98999999999999</v>
      </c>
      <c r="K32">
        <v>7</v>
      </c>
      <c r="L32">
        <v>41</v>
      </c>
      <c r="M32" t="s">
        <v>332</v>
      </c>
      <c r="N32">
        <v>60</v>
      </c>
      <c r="O32" t="s">
        <v>333</v>
      </c>
      <c r="P32" t="s">
        <v>348</v>
      </c>
      <c r="Q32" t="s">
        <v>626</v>
      </c>
      <c r="R32" t="s">
        <v>954</v>
      </c>
      <c r="S32" s="2">
        <v>43180</v>
      </c>
      <c r="T32" t="s">
        <v>959</v>
      </c>
      <c r="U32">
        <v>0</v>
      </c>
      <c r="V32" t="s">
        <v>973</v>
      </c>
      <c r="X32">
        <v>0</v>
      </c>
      <c r="AA32">
        <v>1</v>
      </c>
      <c r="AB32">
        <v>0</v>
      </c>
      <c r="AC32" t="s">
        <v>980</v>
      </c>
      <c r="AG32">
        <v>0</v>
      </c>
      <c r="AI32">
        <v>43.5467044</v>
      </c>
      <c r="AJ32" t="s">
        <v>973</v>
      </c>
      <c r="AL32">
        <v>-104.11250538</v>
      </c>
      <c r="AN32" t="s">
        <v>1112</v>
      </c>
      <c r="AO32">
        <v>0.1712795387303485</v>
      </c>
      <c r="AP32" t="s">
        <v>1523</v>
      </c>
      <c r="AQ32">
        <v>2018</v>
      </c>
      <c r="AR32">
        <v>2</v>
      </c>
    </row>
    <row r="33" spans="1:44">
      <c r="A33" t="s">
        <v>44</v>
      </c>
      <c r="C33" s="2">
        <v>42311</v>
      </c>
      <c r="D33" t="s">
        <v>45</v>
      </c>
      <c r="E33">
        <v>120</v>
      </c>
      <c r="F33" t="s">
        <v>148</v>
      </c>
      <c r="G33" t="s">
        <v>244</v>
      </c>
      <c r="H33">
        <v>0.125</v>
      </c>
      <c r="I33">
        <v>13</v>
      </c>
      <c r="J33">
        <v>1597.28002929</v>
      </c>
      <c r="K33">
        <v>18</v>
      </c>
      <c r="L33">
        <v>21</v>
      </c>
      <c r="M33" t="s">
        <v>332</v>
      </c>
      <c r="N33">
        <v>113</v>
      </c>
      <c r="O33" t="s">
        <v>333</v>
      </c>
      <c r="P33" t="s">
        <v>349</v>
      </c>
      <c r="Q33" t="s">
        <v>627</v>
      </c>
      <c r="R33" t="s">
        <v>954</v>
      </c>
      <c r="S33" s="2">
        <v>42311</v>
      </c>
      <c r="T33" t="s">
        <v>958</v>
      </c>
      <c r="U33">
        <v>0</v>
      </c>
      <c r="V33" t="s">
        <v>972</v>
      </c>
      <c r="AA33">
        <v>1</v>
      </c>
      <c r="AB33">
        <v>0</v>
      </c>
      <c r="AC33" t="s">
        <v>976</v>
      </c>
      <c r="AI33">
        <v>41.79967379</v>
      </c>
      <c r="AJ33" t="s">
        <v>972</v>
      </c>
      <c r="AL33">
        <v>-110.27869311</v>
      </c>
      <c r="AN33" t="s">
        <v>1113</v>
      </c>
      <c r="AO33">
        <v>2.9395751517087</v>
      </c>
      <c r="AP33" t="s">
        <v>1521</v>
      </c>
      <c r="AQ33">
        <v>2015</v>
      </c>
      <c r="AR33">
        <v>117</v>
      </c>
    </row>
    <row r="34" spans="1:44">
      <c r="A34" t="s">
        <v>44</v>
      </c>
      <c r="C34" s="2">
        <v>41219</v>
      </c>
      <c r="D34" t="s">
        <v>52</v>
      </c>
      <c r="E34">
        <v>120</v>
      </c>
      <c r="F34" t="s">
        <v>148</v>
      </c>
      <c r="G34" t="s">
        <v>248</v>
      </c>
      <c r="H34">
        <v>0.125</v>
      </c>
      <c r="I34">
        <v>12</v>
      </c>
      <c r="J34">
        <v>1772.26000976</v>
      </c>
      <c r="K34">
        <v>2</v>
      </c>
      <c r="L34">
        <v>20</v>
      </c>
      <c r="M34" t="s">
        <v>332</v>
      </c>
      <c r="N34">
        <v>114</v>
      </c>
      <c r="O34" t="s">
        <v>333</v>
      </c>
      <c r="P34" t="s">
        <v>350</v>
      </c>
      <c r="Q34" t="s">
        <v>628</v>
      </c>
      <c r="R34" t="s">
        <v>954</v>
      </c>
      <c r="S34" s="2">
        <v>41219</v>
      </c>
      <c r="T34" t="s">
        <v>958</v>
      </c>
      <c r="U34">
        <v>0</v>
      </c>
      <c r="V34" t="s">
        <v>972</v>
      </c>
      <c r="AA34">
        <v>1</v>
      </c>
      <c r="AB34">
        <v>0</v>
      </c>
      <c r="AC34" t="s">
        <v>982</v>
      </c>
      <c r="AI34">
        <v>41.74339282</v>
      </c>
      <c r="AJ34" t="s">
        <v>972</v>
      </c>
      <c r="AL34">
        <v>-110.26031254</v>
      </c>
      <c r="AN34" t="s">
        <v>1114</v>
      </c>
      <c r="AO34">
        <v>2.39735475280744</v>
      </c>
      <c r="AP34" t="s">
        <v>1522</v>
      </c>
      <c r="AQ34">
        <v>2012</v>
      </c>
      <c r="AR34">
        <v>117</v>
      </c>
    </row>
    <row r="35" spans="1:44">
      <c r="A35" t="s">
        <v>44</v>
      </c>
      <c r="C35" s="2">
        <v>41219</v>
      </c>
      <c r="D35" t="s">
        <v>52</v>
      </c>
      <c r="E35">
        <v>120</v>
      </c>
      <c r="F35" t="s">
        <v>148</v>
      </c>
      <c r="G35" t="s">
        <v>248</v>
      </c>
      <c r="H35">
        <v>0.125</v>
      </c>
      <c r="I35">
        <v>12</v>
      </c>
      <c r="J35">
        <v>1772.26000976</v>
      </c>
      <c r="K35">
        <v>12</v>
      </c>
      <c r="L35">
        <v>20</v>
      </c>
      <c r="M35" t="s">
        <v>332</v>
      </c>
      <c r="N35">
        <v>114</v>
      </c>
      <c r="O35" t="s">
        <v>333</v>
      </c>
      <c r="P35" t="s">
        <v>350</v>
      </c>
      <c r="Q35" t="s">
        <v>628</v>
      </c>
      <c r="R35" t="s">
        <v>954</v>
      </c>
      <c r="S35" s="2">
        <v>41219</v>
      </c>
      <c r="T35" t="s">
        <v>958</v>
      </c>
      <c r="U35">
        <v>0</v>
      </c>
      <c r="V35" t="s">
        <v>972</v>
      </c>
      <c r="AA35">
        <v>1</v>
      </c>
      <c r="AB35">
        <v>0</v>
      </c>
      <c r="AC35" t="s">
        <v>982</v>
      </c>
      <c r="AI35">
        <v>41.73035067</v>
      </c>
      <c r="AJ35" t="s">
        <v>972</v>
      </c>
      <c r="AL35">
        <v>-110.24081088</v>
      </c>
      <c r="AN35" t="s">
        <v>1115</v>
      </c>
      <c r="AO35">
        <v>2.926571730887135</v>
      </c>
      <c r="AP35" t="s">
        <v>1524</v>
      </c>
      <c r="AQ35">
        <v>2012</v>
      </c>
      <c r="AR35">
        <v>117</v>
      </c>
    </row>
    <row r="36" spans="1:44">
      <c r="A36" t="s">
        <v>44</v>
      </c>
      <c r="C36" s="2">
        <v>43525</v>
      </c>
      <c r="D36" t="s">
        <v>53</v>
      </c>
      <c r="E36">
        <v>120</v>
      </c>
      <c r="F36" t="s">
        <v>149</v>
      </c>
      <c r="G36" t="s">
        <v>249</v>
      </c>
      <c r="H36">
        <v>0.125</v>
      </c>
      <c r="I36">
        <v>302</v>
      </c>
      <c r="J36">
        <v>157.11000061</v>
      </c>
      <c r="K36">
        <v>2</v>
      </c>
      <c r="L36">
        <v>33</v>
      </c>
      <c r="M36" t="s">
        <v>332</v>
      </c>
      <c r="N36">
        <v>73</v>
      </c>
      <c r="O36" t="s">
        <v>333</v>
      </c>
      <c r="P36" t="s">
        <v>351</v>
      </c>
      <c r="Q36" t="s">
        <v>629</v>
      </c>
      <c r="R36" t="s">
        <v>954</v>
      </c>
      <c r="S36" s="2">
        <v>43525</v>
      </c>
      <c r="T36" t="s">
        <v>961</v>
      </c>
      <c r="U36">
        <v>0</v>
      </c>
      <c r="V36" t="s">
        <v>973</v>
      </c>
      <c r="X36">
        <v>0</v>
      </c>
      <c r="AA36">
        <v>1</v>
      </c>
      <c r="AB36">
        <v>0</v>
      </c>
      <c r="AC36" t="s">
        <v>983</v>
      </c>
      <c r="AG36">
        <v>0</v>
      </c>
      <c r="AI36">
        <v>42.85970815</v>
      </c>
      <c r="AJ36" t="s">
        <v>973</v>
      </c>
      <c r="AL36">
        <v>-105.58463117</v>
      </c>
      <c r="AN36" t="s">
        <v>1116</v>
      </c>
      <c r="AO36">
        <v>2.860548223810893</v>
      </c>
      <c r="AP36" t="s">
        <v>1521</v>
      </c>
      <c r="AQ36">
        <v>2019</v>
      </c>
      <c r="AR36">
        <v>16</v>
      </c>
    </row>
    <row r="37" spans="1:44">
      <c r="A37" t="s">
        <v>44</v>
      </c>
      <c r="C37" s="2">
        <v>43525</v>
      </c>
      <c r="D37" t="s">
        <v>53</v>
      </c>
      <c r="E37">
        <v>120</v>
      </c>
      <c r="F37" t="s">
        <v>149</v>
      </c>
      <c r="G37" t="s">
        <v>249</v>
      </c>
      <c r="H37">
        <v>0.125</v>
      </c>
      <c r="I37">
        <v>302</v>
      </c>
      <c r="J37">
        <v>157.11000061</v>
      </c>
      <c r="K37">
        <v>1</v>
      </c>
      <c r="L37">
        <v>33</v>
      </c>
      <c r="M37" t="s">
        <v>332</v>
      </c>
      <c r="N37">
        <v>73</v>
      </c>
      <c r="O37" t="s">
        <v>333</v>
      </c>
      <c r="P37" t="s">
        <v>351</v>
      </c>
      <c r="Q37" t="s">
        <v>629</v>
      </c>
      <c r="R37" t="s">
        <v>954</v>
      </c>
      <c r="S37" s="2">
        <v>43525</v>
      </c>
      <c r="T37" t="s">
        <v>961</v>
      </c>
      <c r="U37">
        <v>0</v>
      </c>
      <c r="V37" t="s">
        <v>973</v>
      </c>
      <c r="X37">
        <v>0</v>
      </c>
      <c r="AA37">
        <v>1</v>
      </c>
      <c r="AB37">
        <v>0</v>
      </c>
      <c r="AC37" t="s">
        <v>983</v>
      </c>
      <c r="AG37">
        <v>0</v>
      </c>
      <c r="AI37">
        <v>42.85973105</v>
      </c>
      <c r="AJ37" t="s">
        <v>973</v>
      </c>
      <c r="AL37">
        <v>-105.56519066</v>
      </c>
      <c r="AN37" t="s">
        <v>1117</v>
      </c>
      <c r="AO37">
        <v>2.671264555633237</v>
      </c>
      <c r="AP37" t="s">
        <v>1525</v>
      </c>
      <c r="AQ37">
        <v>2019</v>
      </c>
      <c r="AR37">
        <v>16</v>
      </c>
    </row>
    <row r="38" spans="1:44">
      <c r="A38" t="s">
        <v>44</v>
      </c>
      <c r="C38" s="2">
        <v>43726</v>
      </c>
      <c r="D38" t="s">
        <v>54</v>
      </c>
      <c r="E38">
        <v>120</v>
      </c>
      <c r="F38" t="s">
        <v>149</v>
      </c>
      <c r="G38" t="s">
        <v>250</v>
      </c>
      <c r="H38">
        <v>0.125</v>
      </c>
      <c r="I38">
        <v>258</v>
      </c>
      <c r="J38">
        <v>160</v>
      </c>
      <c r="K38">
        <v>19</v>
      </c>
      <c r="L38">
        <v>33</v>
      </c>
      <c r="M38" t="s">
        <v>332</v>
      </c>
      <c r="N38">
        <v>72</v>
      </c>
      <c r="O38" t="s">
        <v>333</v>
      </c>
      <c r="P38" t="s">
        <v>352</v>
      </c>
      <c r="Q38" t="s">
        <v>630</v>
      </c>
      <c r="R38" t="s">
        <v>954</v>
      </c>
      <c r="S38" s="2">
        <v>43726</v>
      </c>
      <c r="T38" t="s">
        <v>961</v>
      </c>
      <c r="U38">
        <v>0</v>
      </c>
      <c r="V38" t="s">
        <v>973</v>
      </c>
      <c r="X38">
        <v>0</v>
      </c>
      <c r="AA38">
        <v>1</v>
      </c>
      <c r="AB38">
        <v>0</v>
      </c>
      <c r="AC38" t="s">
        <v>984</v>
      </c>
      <c r="AG38">
        <v>0</v>
      </c>
      <c r="AI38">
        <v>42.81652205</v>
      </c>
      <c r="AJ38" t="s">
        <v>973</v>
      </c>
      <c r="AL38">
        <v>-105.54548328</v>
      </c>
      <c r="AN38" t="s">
        <v>1118</v>
      </c>
      <c r="AO38">
        <v>1.00902357186795</v>
      </c>
      <c r="AP38" t="s">
        <v>1523</v>
      </c>
      <c r="AQ38">
        <v>2019</v>
      </c>
      <c r="AR38">
        <v>16</v>
      </c>
    </row>
    <row r="39" spans="1:44">
      <c r="A39" t="s">
        <v>44</v>
      </c>
      <c r="C39" s="2">
        <v>43642</v>
      </c>
      <c r="D39" t="s">
        <v>55</v>
      </c>
      <c r="E39">
        <v>120</v>
      </c>
      <c r="F39" t="s">
        <v>149</v>
      </c>
      <c r="G39" t="s">
        <v>251</v>
      </c>
      <c r="H39">
        <v>0.125</v>
      </c>
      <c r="I39">
        <v>208</v>
      </c>
      <c r="J39">
        <v>1595.68005371</v>
      </c>
      <c r="K39">
        <v>20</v>
      </c>
      <c r="L39">
        <v>33</v>
      </c>
      <c r="M39" t="s">
        <v>332</v>
      </c>
      <c r="N39">
        <v>72</v>
      </c>
      <c r="O39" t="s">
        <v>333</v>
      </c>
      <c r="P39" t="s">
        <v>353</v>
      </c>
      <c r="Q39" t="s">
        <v>631</v>
      </c>
      <c r="R39" t="s">
        <v>954</v>
      </c>
      <c r="S39" s="2">
        <v>43642</v>
      </c>
      <c r="T39" t="s">
        <v>961</v>
      </c>
      <c r="U39">
        <v>0</v>
      </c>
      <c r="V39" t="s">
        <v>973</v>
      </c>
      <c r="X39">
        <v>0</v>
      </c>
      <c r="AA39">
        <v>1</v>
      </c>
      <c r="AB39">
        <v>0</v>
      </c>
      <c r="AC39" t="s">
        <v>985</v>
      </c>
      <c r="AG39">
        <v>0</v>
      </c>
      <c r="AI39">
        <v>42.81682725</v>
      </c>
      <c r="AJ39" t="s">
        <v>973</v>
      </c>
      <c r="AL39">
        <v>-105.52559263</v>
      </c>
      <c r="AN39" t="s">
        <v>1119</v>
      </c>
      <c r="AO39">
        <v>1.991572180730731</v>
      </c>
      <c r="AP39" t="s">
        <v>1520</v>
      </c>
      <c r="AQ39">
        <v>2019</v>
      </c>
      <c r="AR39">
        <v>16</v>
      </c>
    </row>
    <row r="40" spans="1:44">
      <c r="A40" t="s">
        <v>44</v>
      </c>
      <c r="C40" s="2">
        <v>43642</v>
      </c>
      <c r="D40" t="s">
        <v>55</v>
      </c>
      <c r="E40">
        <v>120</v>
      </c>
      <c r="F40" t="s">
        <v>149</v>
      </c>
      <c r="G40" t="s">
        <v>251</v>
      </c>
      <c r="H40">
        <v>0.125</v>
      </c>
      <c r="I40">
        <v>208</v>
      </c>
      <c r="J40">
        <v>1595.68005371</v>
      </c>
      <c r="K40">
        <v>19</v>
      </c>
      <c r="L40">
        <v>33</v>
      </c>
      <c r="M40" t="s">
        <v>332</v>
      </c>
      <c r="N40">
        <v>72</v>
      </c>
      <c r="O40" t="s">
        <v>333</v>
      </c>
      <c r="P40" t="s">
        <v>353</v>
      </c>
      <c r="Q40" t="s">
        <v>631</v>
      </c>
      <c r="R40" t="s">
        <v>954</v>
      </c>
      <c r="S40" s="2">
        <v>43642</v>
      </c>
      <c r="T40" t="s">
        <v>961</v>
      </c>
      <c r="U40">
        <v>0</v>
      </c>
      <c r="V40" t="s">
        <v>973</v>
      </c>
      <c r="X40">
        <v>0</v>
      </c>
      <c r="AA40">
        <v>1</v>
      </c>
      <c r="AB40">
        <v>0</v>
      </c>
      <c r="AC40" t="s">
        <v>985</v>
      </c>
      <c r="AG40">
        <v>0</v>
      </c>
      <c r="AI40">
        <v>42.81652205</v>
      </c>
      <c r="AJ40" t="s">
        <v>973</v>
      </c>
      <c r="AL40">
        <v>-105.54548328</v>
      </c>
      <c r="AN40" t="s">
        <v>1118</v>
      </c>
      <c r="AO40">
        <v>1.00902357186795</v>
      </c>
      <c r="AP40" t="s">
        <v>1523</v>
      </c>
      <c r="AQ40">
        <v>2019</v>
      </c>
      <c r="AR40">
        <v>16</v>
      </c>
    </row>
    <row r="41" spans="1:44">
      <c r="A41" t="s">
        <v>44</v>
      </c>
      <c r="C41" s="2">
        <v>43642</v>
      </c>
      <c r="D41" t="s">
        <v>55</v>
      </c>
      <c r="E41">
        <v>120</v>
      </c>
      <c r="F41" t="s">
        <v>149</v>
      </c>
      <c r="G41" t="s">
        <v>251</v>
      </c>
      <c r="H41">
        <v>0.125</v>
      </c>
      <c r="I41">
        <v>208</v>
      </c>
      <c r="J41">
        <v>1595.68005371</v>
      </c>
      <c r="K41">
        <v>17</v>
      </c>
      <c r="L41">
        <v>33</v>
      </c>
      <c r="M41" t="s">
        <v>332</v>
      </c>
      <c r="N41">
        <v>72</v>
      </c>
      <c r="O41" t="s">
        <v>333</v>
      </c>
      <c r="P41" t="s">
        <v>353</v>
      </c>
      <c r="Q41" t="s">
        <v>631</v>
      </c>
      <c r="R41" t="s">
        <v>954</v>
      </c>
      <c r="S41" s="2">
        <v>43642</v>
      </c>
      <c r="T41" t="s">
        <v>961</v>
      </c>
      <c r="U41">
        <v>0</v>
      </c>
      <c r="V41" t="s">
        <v>973</v>
      </c>
      <c r="X41">
        <v>0</v>
      </c>
      <c r="AA41">
        <v>1</v>
      </c>
      <c r="AB41">
        <v>0</v>
      </c>
      <c r="AC41" t="s">
        <v>985</v>
      </c>
      <c r="AG41">
        <v>0</v>
      </c>
      <c r="AI41">
        <v>42.83132689</v>
      </c>
      <c r="AJ41" t="s">
        <v>973</v>
      </c>
      <c r="AL41">
        <v>-105.52569939</v>
      </c>
      <c r="AN41" t="s">
        <v>1120</v>
      </c>
      <c r="AO41">
        <v>2.089453225711539</v>
      </c>
      <c r="AP41" t="s">
        <v>1519</v>
      </c>
      <c r="AQ41">
        <v>2019</v>
      </c>
      <c r="AR41">
        <v>16</v>
      </c>
    </row>
    <row r="42" spans="1:44">
      <c r="A42" t="s">
        <v>44</v>
      </c>
      <c r="C42" s="2">
        <v>43642</v>
      </c>
      <c r="D42" t="s">
        <v>55</v>
      </c>
      <c r="E42">
        <v>120</v>
      </c>
      <c r="F42" t="s">
        <v>149</v>
      </c>
      <c r="G42" t="s">
        <v>251</v>
      </c>
      <c r="H42">
        <v>0.125</v>
      </c>
      <c r="I42">
        <v>208</v>
      </c>
      <c r="J42">
        <v>1595.68005371</v>
      </c>
      <c r="K42">
        <v>17</v>
      </c>
      <c r="L42">
        <v>33</v>
      </c>
      <c r="M42" t="s">
        <v>332</v>
      </c>
      <c r="N42">
        <v>72</v>
      </c>
      <c r="O42" t="s">
        <v>333</v>
      </c>
      <c r="P42" t="s">
        <v>353</v>
      </c>
      <c r="Q42" t="s">
        <v>631</v>
      </c>
      <c r="R42" t="s">
        <v>954</v>
      </c>
      <c r="S42" s="2">
        <v>43642</v>
      </c>
      <c r="T42" t="s">
        <v>961</v>
      </c>
      <c r="U42">
        <v>0</v>
      </c>
      <c r="V42" t="s">
        <v>973</v>
      </c>
      <c r="X42">
        <v>0</v>
      </c>
      <c r="AA42">
        <v>1</v>
      </c>
      <c r="AB42">
        <v>0</v>
      </c>
      <c r="AC42" t="s">
        <v>985</v>
      </c>
      <c r="AG42">
        <v>0</v>
      </c>
      <c r="AI42">
        <v>42.83132689</v>
      </c>
      <c r="AJ42" t="s">
        <v>973</v>
      </c>
      <c r="AL42">
        <v>-105.52569939</v>
      </c>
      <c r="AN42" t="s">
        <v>1120</v>
      </c>
      <c r="AO42">
        <v>2.089453225711539</v>
      </c>
      <c r="AP42" t="s">
        <v>1519</v>
      </c>
      <c r="AQ42">
        <v>2019</v>
      </c>
      <c r="AR42">
        <v>16</v>
      </c>
    </row>
    <row r="43" spans="1:44">
      <c r="A43" t="s">
        <v>44</v>
      </c>
      <c r="C43" s="2">
        <v>43642</v>
      </c>
      <c r="D43" t="s">
        <v>55</v>
      </c>
      <c r="E43">
        <v>120</v>
      </c>
      <c r="F43" t="s">
        <v>149</v>
      </c>
      <c r="G43" t="s">
        <v>251</v>
      </c>
      <c r="H43">
        <v>0.125</v>
      </c>
      <c r="I43">
        <v>208</v>
      </c>
      <c r="J43">
        <v>1595.68005371</v>
      </c>
      <c r="K43">
        <v>20</v>
      </c>
      <c r="L43">
        <v>33</v>
      </c>
      <c r="M43" t="s">
        <v>332</v>
      </c>
      <c r="N43">
        <v>72</v>
      </c>
      <c r="O43" t="s">
        <v>333</v>
      </c>
      <c r="P43" t="s">
        <v>353</v>
      </c>
      <c r="Q43" t="s">
        <v>631</v>
      </c>
      <c r="R43" t="s">
        <v>954</v>
      </c>
      <c r="S43" s="2">
        <v>43642</v>
      </c>
      <c r="T43" t="s">
        <v>961</v>
      </c>
      <c r="U43">
        <v>0</v>
      </c>
      <c r="V43" t="s">
        <v>973</v>
      </c>
      <c r="X43">
        <v>0</v>
      </c>
      <c r="AA43">
        <v>1</v>
      </c>
      <c r="AB43">
        <v>0</v>
      </c>
      <c r="AC43" t="s">
        <v>985</v>
      </c>
      <c r="AG43">
        <v>0</v>
      </c>
      <c r="AI43">
        <v>42.81682725</v>
      </c>
      <c r="AJ43" t="s">
        <v>973</v>
      </c>
      <c r="AL43">
        <v>-105.52559263</v>
      </c>
      <c r="AN43" t="s">
        <v>1119</v>
      </c>
      <c r="AO43">
        <v>1.991572180730731</v>
      </c>
      <c r="AP43" t="s">
        <v>1520</v>
      </c>
      <c r="AQ43">
        <v>2019</v>
      </c>
      <c r="AR43">
        <v>16</v>
      </c>
    </row>
    <row r="44" spans="1:44">
      <c r="A44" t="s">
        <v>44</v>
      </c>
      <c r="C44" s="2">
        <v>43642</v>
      </c>
      <c r="D44" t="s">
        <v>55</v>
      </c>
      <c r="E44">
        <v>120</v>
      </c>
      <c r="F44" t="s">
        <v>149</v>
      </c>
      <c r="G44" t="s">
        <v>251</v>
      </c>
      <c r="H44">
        <v>0.125</v>
      </c>
      <c r="I44">
        <v>208</v>
      </c>
      <c r="J44">
        <v>1595.68005371</v>
      </c>
      <c r="K44">
        <v>19</v>
      </c>
      <c r="L44">
        <v>33</v>
      </c>
      <c r="M44" t="s">
        <v>332</v>
      </c>
      <c r="N44">
        <v>72</v>
      </c>
      <c r="O44" t="s">
        <v>333</v>
      </c>
      <c r="P44" t="s">
        <v>353</v>
      </c>
      <c r="Q44" t="s">
        <v>631</v>
      </c>
      <c r="R44" t="s">
        <v>954</v>
      </c>
      <c r="S44" s="2">
        <v>43642</v>
      </c>
      <c r="T44" t="s">
        <v>961</v>
      </c>
      <c r="U44">
        <v>0</v>
      </c>
      <c r="V44" t="s">
        <v>973</v>
      </c>
      <c r="X44">
        <v>0</v>
      </c>
      <c r="AA44">
        <v>1</v>
      </c>
      <c r="AB44">
        <v>0</v>
      </c>
      <c r="AC44" t="s">
        <v>985</v>
      </c>
      <c r="AG44">
        <v>0</v>
      </c>
      <c r="AI44">
        <v>42.81652205</v>
      </c>
      <c r="AJ44" t="s">
        <v>973</v>
      </c>
      <c r="AL44">
        <v>-105.54548328</v>
      </c>
      <c r="AN44" t="s">
        <v>1118</v>
      </c>
      <c r="AO44">
        <v>1.00902357186795</v>
      </c>
      <c r="AP44" t="s">
        <v>1523</v>
      </c>
      <c r="AQ44">
        <v>2019</v>
      </c>
      <c r="AR44">
        <v>16</v>
      </c>
    </row>
    <row r="45" spans="1:44">
      <c r="A45" t="s">
        <v>44</v>
      </c>
      <c r="C45" s="2">
        <v>43642</v>
      </c>
      <c r="D45" t="s">
        <v>55</v>
      </c>
      <c r="E45">
        <v>120</v>
      </c>
      <c r="F45" t="s">
        <v>149</v>
      </c>
      <c r="G45" t="s">
        <v>251</v>
      </c>
      <c r="H45">
        <v>0.125</v>
      </c>
      <c r="I45">
        <v>208</v>
      </c>
      <c r="J45">
        <v>1595.68005371</v>
      </c>
      <c r="K45">
        <v>20</v>
      </c>
      <c r="L45">
        <v>33</v>
      </c>
      <c r="M45" t="s">
        <v>332</v>
      </c>
      <c r="N45">
        <v>72</v>
      </c>
      <c r="O45" t="s">
        <v>333</v>
      </c>
      <c r="P45" t="s">
        <v>353</v>
      </c>
      <c r="Q45" t="s">
        <v>631</v>
      </c>
      <c r="R45" t="s">
        <v>954</v>
      </c>
      <c r="S45" s="2">
        <v>43642</v>
      </c>
      <c r="T45" t="s">
        <v>961</v>
      </c>
      <c r="U45">
        <v>0</v>
      </c>
      <c r="V45" t="s">
        <v>973</v>
      </c>
      <c r="X45">
        <v>0</v>
      </c>
      <c r="AA45">
        <v>1</v>
      </c>
      <c r="AB45">
        <v>0</v>
      </c>
      <c r="AC45" t="s">
        <v>985</v>
      </c>
      <c r="AG45">
        <v>0</v>
      </c>
      <c r="AI45">
        <v>42.81682725</v>
      </c>
      <c r="AJ45" t="s">
        <v>973</v>
      </c>
      <c r="AL45">
        <v>-105.52559263</v>
      </c>
      <c r="AN45" t="s">
        <v>1119</v>
      </c>
      <c r="AO45">
        <v>1.991572180730731</v>
      </c>
      <c r="AP45" t="s">
        <v>1520</v>
      </c>
      <c r="AQ45">
        <v>2019</v>
      </c>
      <c r="AR45">
        <v>16</v>
      </c>
    </row>
    <row r="46" spans="1:44">
      <c r="A46" t="s">
        <v>44</v>
      </c>
      <c r="C46" s="2">
        <v>43642</v>
      </c>
      <c r="D46" t="s">
        <v>55</v>
      </c>
      <c r="E46">
        <v>120</v>
      </c>
      <c r="F46" t="s">
        <v>149</v>
      </c>
      <c r="G46" t="s">
        <v>251</v>
      </c>
      <c r="H46">
        <v>0.125</v>
      </c>
      <c r="I46">
        <v>208</v>
      </c>
      <c r="J46">
        <v>1595.68005371</v>
      </c>
      <c r="K46">
        <v>17</v>
      </c>
      <c r="L46">
        <v>33</v>
      </c>
      <c r="M46" t="s">
        <v>332</v>
      </c>
      <c r="N46">
        <v>72</v>
      </c>
      <c r="O46" t="s">
        <v>333</v>
      </c>
      <c r="P46" t="s">
        <v>353</v>
      </c>
      <c r="Q46" t="s">
        <v>631</v>
      </c>
      <c r="R46" t="s">
        <v>954</v>
      </c>
      <c r="S46" s="2">
        <v>43642</v>
      </c>
      <c r="T46" t="s">
        <v>961</v>
      </c>
      <c r="U46">
        <v>0</v>
      </c>
      <c r="V46" t="s">
        <v>973</v>
      </c>
      <c r="X46">
        <v>0</v>
      </c>
      <c r="AA46">
        <v>1</v>
      </c>
      <c r="AB46">
        <v>0</v>
      </c>
      <c r="AC46" t="s">
        <v>985</v>
      </c>
      <c r="AG46">
        <v>0</v>
      </c>
      <c r="AI46">
        <v>42.83132689</v>
      </c>
      <c r="AJ46" t="s">
        <v>973</v>
      </c>
      <c r="AL46">
        <v>-105.52569939</v>
      </c>
      <c r="AN46" t="s">
        <v>1120</v>
      </c>
      <c r="AO46">
        <v>2.089453225711539</v>
      </c>
      <c r="AP46" t="s">
        <v>1519</v>
      </c>
      <c r="AQ46">
        <v>2019</v>
      </c>
      <c r="AR46">
        <v>16</v>
      </c>
    </row>
    <row r="47" spans="1:44">
      <c r="A47" t="s">
        <v>44</v>
      </c>
      <c r="C47" s="2">
        <v>43642</v>
      </c>
      <c r="D47" t="s">
        <v>55</v>
      </c>
      <c r="E47">
        <v>120</v>
      </c>
      <c r="F47" t="s">
        <v>149</v>
      </c>
      <c r="G47" t="s">
        <v>251</v>
      </c>
      <c r="H47">
        <v>0.125</v>
      </c>
      <c r="I47">
        <v>208</v>
      </c>
      <c r="J47">
        <v>1595.68005371</v>
      </c>
      <c r="K47">
        <v>18</v>
      </c>
      <c r="L47">
        <v>33</v>
      </c>
      <c r="M47" t="s">
        <v>332</v>
      </c>
      <c r="N47">
        <v>72</v>
      </c>
      <c r="O47" t="s">
        <v>333</v>
      </c>
      <c r="P47" t="s">
        <v>353</v>
      </c>
      <c r="Q47" t="s">
        <v>631</v>
      </c>
      <c r="R47" t="s">
        <v>954</v>
      </c>
      <c r="S47" s="2">
        <v>43642</v>
      </c>
      <c r="T47" t="s">
        <v>961</v>
      </c>
      <c r="U47">
        <v>0</v>
      </c>
      <c r="V47" t="s">
        <v>973</v>
      </c>
      <c r="X47">
        <v>0</v>
      </c>
      <c r="AA47">
        <v>1</v>
      </c>
      <c r="AB47">
        <v>0</v>
      </c>
      <c r="AC47" t="s">
        <v>985</v>
      </c>
      <c r="AG47">
        <v>0</v>
      </c>
      <c r="AI47">
        <v>42.83101406</v>
      </c>
      <c r="AJ47" t="s">
        <v>973</v>
      </c>
      <c r="AL47">
        <v>-105.54546796</v>
      </c>
      <c r="AN47" t="s">
        <v>1121</v>
      </c>
      <c r="AO47">
        <v>1.182472617221889</v>
      </c>
      <c r="AP47" t="s">
        <v>1519</v>
      </c>
      <c r="AQ47">
        <v>2019</v>
      </c>
      <c r="AR47">
        <v>16</v>
      </c>
    </row>
    <row r="48" spans="1:44">
      <c r="A48" t="s">
        <v>44</v>
      </c>
      <c r="C48" s="2">
        <v>43642</v>
      </c>
      <c r="D48" t="s">
        <v>55</v>
      </c>
      <c r="E48">
        <v>120</v>
      </c>
      <c r="F48" t="s">
        <v>149</v>
      </c>
      <c r="G48" t="s">
        <v>251</v>
      </c>
      <c r="H48">
        <v>0.125</v>
      </c>
      <c r="I48">
        <v>208</v>
      </c>
      <c r="J48">
        <v>1595.68005371</v>
      </c>
      <c r="K48">
        <v>18</v>
      </c>
      <c r="L48">
        <v>33</v>
      </c>
      <c r="M48" t="s">
        <v>332</v>
      </c>
      <c r="N48">
        <v>72</v>
      </c>
      <c r="O48" t="s">
        <v>333</v>
      </c>
      <c r="P48" t="s">
        <v>353</v>
      </c>
      <c r="Q48" t="s">
        <v>631</v>
      </c>
      <c r="R48" t="s">
        <v>954</v>
      </c>
      <c r="S48" s="2">
        <v>43642</v>
      </c>
      <c r="T48" t="s">
        <v>961</v>
      </c>
      <c r="U48">
        <v>0</v>
      </c>
      <c r="V48" t="s">
        <v>973</v>
      </c>
      <c r="X48">
        <v>0</v>
      </c>
      <c r="AA48">
        <v>1</v>
      </c>
      <c r="AB48">
        <v>0</v>
      </c>
      <c r="AC48" t="s">
        <v>985</v>
      </c>
      <c r="AG48">
        <v>0</v>
      </c>
      <c r="AI48">
        <v>42.83101406</v>
      </c>
      <c r="AJ48" t="s">
        <v>973</v>
      </c>
      <c r="AL48">
        <v>-105.54546796</v>
      </c>
      <c r="AN48" t="s">
        <v>1121</v>
      </c>
      <c r="AO48">
        <v>1.182472617221889</v>
      </c>
      <c r="AP48" t="s">
        <v>1519</v>
      </c>
      <c r="AQ48">
        <v>2019</v>
      </c>
      <c r="AR48">
        <v>16</v>
      </c>
    </row>
    <row r="49" spans="1:44">
      <c r="A49" t="s">
        <v>44</v>
      </c>
      <c r="C49" s="2">
        <v>43642</v>
      </c>
      <c r="D49" t="s">
        <v>55</v>
      </c>
      <c r="E49">
        <v>120</v>
      </c>
      <c r="F49" t="s">
        <v>149</v>
      </c>
      <c r="G49" t="s">
        <v>251</v>
      </c>
      <c r="H49">
        <v>0.125</v>
      </c>
      <c r="I49">
        <v>208</v>
      </c>
      <c r="J49">
        <v>1595.68005371</v>
      </c>
      <c r="K49">
        <v>18</v>
      </c>
      <c r="L49">
        <v>33</v>
      </c>
      <c r="M49" t="s">
        <v>332</v>
      </c>
      <c r="N49">
        <v>72</v>
      </c>
      <c r="O49" t="s">
        <v>333</v>
      </c>
      <c r="P49" t="s">
        <v>353</v>
      </c>
      <c r="Q49" t="s">
        <v>631</v>
      </c>
      <c r="R49" t="s">
        <v>954</v>
      </c>
      <c r="S49" s="2">
        <v>43642</v>
      </c>
      <c r="T49" t="s">
        <v>961</v>
      </c>
      <c r="U49">
        <v>0</v>
      </c>
      <c r="V49" t="s">
        <v>973</v>
      </c>
      <c r="X49">
        <v>0</v>
      </c>
      <c r="AA49">
        <v>1</v>
      </c>
      <c r="AB49">
        <v>0</v>
      </c>
      <c r="AC49" t="s">
        <v>985</v>
      </c>
      <c r="AG49">
        <v>0</v>
      </c>
      <c r="AI49">
        <v>42.83101406</v>
      </c>
      <c r="AJ49" t="s">
        <v>973</v>
      </c>
      <c r="AL49">
        <v>-105.54546796</v>
      </c>
      <c r="AN49" t="s">
        <v>1121</v>
      </c>
      <c r="AO49">
        <v>1.182472617221889</v>
      </c>
      <c r="AP49" t="s">
        <v>1519</v>
      </c>
      <c r="AQ49">
        <v>2019</v>
      </c>
      <c r="AR49">
        <v>16</v>
      </c>
    </row>
    <row r="50" spans="1:44">
      <c r="A50" t="s">
        <v>44</v>
      </c>
      <c r="C50" s="2">
        <v>41856</v>
      </c>
      <c r="D50" t="s">
        <v>56</v>
      </c>
      <c r="E50">
        <v>120</v>
      </c>
      <c r="F50" t="s">
        <v>148</v>
      </c>
      <c r="G50" t="s">
        <v>252</v>
      </c>
      <c r="H50">
        <v>0.125</v>
      </c>
      <c r="I50">
        <v>130</v>
      </c>
      <c r="J50">
        <v>186.58000183</v>
      </c>
      <c r="K50">
        <v>6</v>
      </c>
      <c r="L50">
        <v>33</v>
      </c>
      <c r="M50" t="s">
        <v>332</v>
      </c>
      <c r="N50">
        <v>72</v>
      </c>
      <c r="O50" t="s">
        <v>333</v>
      </c>
      <c r="P50" t="s">
        <v>354</v>
      </c>
      <c r="Q50" t="s">
        <v>632</v>
      </c>
      <c r="R50" t="s">
        <v>954</v>
      </c>
      <c r="S50" s="2">
        <v>41856</v>
      </c>
      <c r="T50" t="s">
        <v>961</v>
      </c>
      <c r="U50">
        <v>0</v>
      </c>
      <c r="V50" t="s">
        <v>973</v>
      </c>
      <c r="AA50">
        <v>1</v>
      </c>
      <c r="AB50">
        <v>0</v>
      </c>
      <c r="AC50" t="s">
        <v>986</v>
      </c>
      <c r="AI50">
        <v>42.85993706</v>
      </c>
      <c r="AJ50" t="s">
        <v>973</v>
      </c>
      <c r="AL50">
        <v>-105.54536867</v>
      </c>
      <c r="AN50" t="s">
        <v>1122</v>
      </c>
      <c r="AO50">
        <v>2.853477256314955</v>
      </c>
      <c r="AP50" t="s">
        <v>1519</v>
      </c>
      <c r="AQ50">
        <v>2014</v>
      </c>
      <c r="AR50">
        <v>16</v>
      </c>
    </row>
    <row r="51" spans="1:44">
      <c r="A51" t="s">
        <v>44</v>
      </c>
      <c r="B51" s="2">
        <v>43642</v>
      </c>
      <c r="C51" s="2">
        <v>43642</v>
      </c>
      <c r="D51" t="s">
        <v>55</v>
      </c>
      <c r="E51">
        <v>120</v>
      </c>
      <c r="F51" t="s">
        <v>149</v>
      </c>
      <c r="G51" t="s">
        <v>253</v>
      </c>
      <c r="H51">
        <v>0.125</v>
      </c>
      <c r="I51">
        <v>83</v>
      </c>
      <c r="J51">
        <v>640</v>
      </c>
      <c r="K51">
        <v>21</v>
      </c>
      <c r="L51">
        <v>33</v>
      </c>
      <c r="M51" t="s">
        <v>332</v>
      </c>
      <c r="N51">
        <v>72</v>
      </c>
      <c r="O51" t="s">
        <v>333</v>
      </c>
      <c r="P51" t="s">
        <v>355</v>
      </c>
      <c r="Q51" t="s">
        <v>633</v>
      </c>
      <c r="R51" t="s">
        <v>954</v>
      </c>
      <c r="S51" s="2">
        <v>43642</v>
      </c>
      <c r="T51" t="s">
        <v>961</v>
      </c>
      <c r="U51">
        <v>0</v>
      </c>
      <c r="V51" t="s">
        <v>973</v>
      </c>
      <c r="X51">
        <v>0</v>
      </c>
      <c r="AA51">
        <v>1</v>
      </c>
      <c r="AB51">
        <v>0</v>
      </c>
      <c r="AC51" t="s">
        <v>987</v>
      </c>
      <c r="AG51">
        <v>0</v>
      </c>
      <c r="AI51">
        <v>42.81694553</v>
      </c>
      <c r="AJ51" t="s">
        <v>973</v>
      </c>
      <c r="AL51">
        <v>-105.50566384</v>
      </c>
      <c r="AN51" t="s">
        <v>1123</v>
      </c>
      <c r="AO51">
        <v>2.995969894428426</v>
      </c>
      <c r="AP51" t="s">
        <v>1520</v>
      </c>
      <c r="AQ51">
        <v>2019</v>
      </c>
      <c r="AR51">
        <v>16</v>
      </c>
    </row>
    <row r="52" spans="1:44">
      <c r="A52" t="s">
        <v>44</v>
      </c>
      <c r="B52" s="2">
        <v>43642</v>
      </c>
      <c r="C52" s="2">
        <v>43642</v>
      </c>
      <c r="D52" t="s">
        <v>55</v>
      </c>
      <c r="E52">
        <v>120</v>
      </c>
      <c r="F52" t="s">
        <v>149</v>
      </c>
      <c r="G52" t="s">
        <v>253</v>
      </c>
      <c r="H52">
        <v>0.125</v>
      </c>
      <c r="I52">
        <v>83</v>
      </c>
      <c r="J52">
        <v>640</v>
      </c>
      <c r="K52">
        <v>21</v>
      </c>
      <c r="L52">
        <v>33</v>
      </c>
      <c r="M52" t="s">
        <v>332</v>
      </c>
      <c r="N52">
        <v>72</v>
      </c>
      <c r="O52" t="s">
        <v>333</v>
      </c>
      <c r="P52" t="s">
        <v>355</v>
      </c>
      <c r="Q52" t="s">
        <v>633</v>
      </c>
      <c r="R52" t="s">
        <v>954</v>
      </c>
      <c r="S52" s="2">
        <v>43642</v>
      </c>
      <c r="T52" t="s">
        <v>961</v>
      </c>
      <c r="U52">
        <v>0</v>
      </c>
      <c r="V52" t="s">
        <v>973</v>
      </c>
      <c r="X52">
        <v>0</v>
      </c>
      <c r="AA52">
        <v>1</v>
      </c>
      <c r="AB52">
        <v>0</v>
      </c>
      <c r="AC52" t="s">
        <v>987</v>
      </c>
      <c r="AG52">
        <v>0</v>
      </c>
      <c r="AI52">
        <v>42.81694553</v>
      </c>
      <c r="AJ52" t="s">
        <v>973</v>
      </c>
      <c r="AL52">
        <v>-105.50566384</v>
      </c>
      <c r="AN52" t="s">
        <v>1123</v>
      </c>
      <c r="AO52">
        <v>2.995969894428426</v>
      </c>
      <c r="AP52" t="s">
        <v>1520</v>
      </c>
      <c r="AQ52">
        <v>2019</v>
      </c>
      <c r="AR52">
        <v>16</v>
      </c>
    </row>
    <row r="53" spans="1:44">
      <c r="A53" t="s">
        <v>44</v>
      </c>
      <c r="B53" s="2">
        <v>43642</v>
      </c>
      <c r="C53" s="2">
        <v>43642</v>
      </c>
      <c r="D53" t="s">
        <v>55</v>
      </c>
      <c r="E53">
        <v>120</v>
      </c>
      <c r="F53" t="s">
        <v>149</v>
      </c>
      <c r="G53" t="s">
        <v>253</v>
      </c>
      <c r="H53">
        <v>0.125</v>
      </c>
      <c r="I53">
        <v>83</v>
      </c>
      <c r="J53">
        <v>640</v>
      </c>
      <c r="K53">
        <v>21</v>
      </c>
      <c r="L53">
        <v>33</v>
      </c>
      <c r="M53" t="s">
        <v>332</v>
      </c>
      <c r="N53">
        <v>72</v>
      </c>
      <c r="O53" t="s">
        <v>333</v>
      </c>
      <c r="P53" t="s">
        <v>355</v>
      </c>
      <c r="Q53" t="s">
        <v>633</v>
      </c>
      <c r="R53" t="s">
        <v>954</v>
      </c>
      <c r="S53" s="2">
        <v>43642</v>
      </c>
      <c r="T53" t="s">
        <v>961</v>
      </c>
      <c r="U53">
        <v>0</v>
      </c>
      <c r="V53" t="s">
        <v>973</v>
      </c>
      <c r="X53">
        <v>0</v>
      </c>
      <c r="AA53">
        <v>1</v>
      </c>
      <c r="AB53">
        <v>0</v>
      </c>
      <c r="AC53" t="s">
        <v>987</v>
      </c>
      <c r="AG53">
        <v>0</v>
      </c>
      <c r="AI53">
        <v>42.81694553</v>
      </c>
      <c r="AJ53" t="s">
        <v>973</v>
      </c>
      <c r="AL53">
        <v>-105.50566384</v>
      </c>
      <c r="AN53" t="s">
        <v>1123</v>
      </c>
      <c r="AO53">
        <v>2.995969894428426</v>
      </c>
      <c r="AP53" t="s">
        <v>1520</v>
      </c>
      <c r="AQ53">
        <v>2019</v>
      </c>
      <c r="AR53">
        <v>16</v>
      </c>
    </row>
    <row r="54" spans="1:44">
      <c r="A54" t="s">
        <v>44</v>
      </c>
      <c r="C54" s="2">
        <v>43914</v>
      </c>
      <c r="D54" t="s">
        <v>57</v>
      </c>
      <c r="E54">
        <v>120</v>
      </c>
      <c r="F54" t="s">
        <v>149</v>
      </c>
      <c r="G54" t="s">
        <v>254</v>
      </c>
      <c r="H54">
        <v>0.125</v>
      </c>
      <c r="I54">
        <v>13</v>
      </c>
      <c r="J54">
        <v>80</v>
      </c>
      <c r="K54">
        <v>29</v>
      </c>
      <c r="L54">
        <v>33</v>
      </c>
      <c r="M54" t="s">
        <v>332</v>
      </c>
      <c r="N54">
        <v>72</v>
      </c>
      <c r="O54" t="s">
        <v>333</v>
      </c>
      <c r="P54" t="s">
        <v>356</v>
      </c>
      <c r="Q54" t="s">
        <v>634</v>
      </c>
      <c r="R54" t="s">
        <v>954</v>
      </c>
      <c r="S54" s="2">
        <v>43914</v>
      </c>
      <c r="T54" t="s">
        <v>961</v>
      </c>
      <c r="U54">
        <v>0</v>
      </c>
      <c r="V54" t="s">
        <v>973</v>
      </c>
      <c r="X54">
        <v>0</v>
      </c>
      <c r="AA54">
        <v>1</v>
      </c>
      <c r="AB54">
        <v>0</v>
      </c>
      <c r="AC54" t="s">
        <v>988</v>
      </c>
      <c r="AG54">
        <v>0</v>
      </c>
      <c r="AI54">
        <v>42.8022742</v>
      </c>
      <c r="AJ54" t="s">
        <v>973</v>
      </c>
      <c r="AL54">
        <v>-105.52562321</v>
      </c>
      <c r="AN54" t="s">
        <v>1124</v>
      </c>
      <c r="AO54">
        <v>2.356051698143323</v>
      </c>
      <c r="AP54" t="s">
        <v>1523</v>
      </c>
      <c r="AQ54">
        <v>2020</v>
      </c>
      <c r="AR54">
        <v>16</v>
      </c>
    </row>
    <row r="55" spans="1:44">
      <c r="A55" t="s">
        <v>44</v>
      </c>
      <c r="B55" s="2">
        <v>43802</v>
      </c>
      <c r="C55" s="2">
        <v>43851</v>
      </c>
      <c r="D55" t="s">
        <v>58</v>
      </c>
      <c r="E55">
        <v>60</v>
      </c>
      <c r="F55" t="s">
        <v>151</v>
      </c>
      <c r="G55" t="s">
        <v>255</v>
      </c>
      <c r="J55">
        <v>0</v>
      </c>
      <c r="K55">
        <v>17</v>
      </c>
      <c r="L55">
        <v>33</v>
      </c>
      <c r="M55" t="s">
        <v>332</v>
      </c>
      <c r="N55">
        <v>72</v>
      </c>
      <c r="O55" t="s">
        <v>333</v>
      </c>
      <c r="P55">
        <f>"01696/0253"</f>
        <v>0</v>
      </c>
      <c r="Q55" t="s">
        <v>635</v>
      </c>
      <c r="R55" t="s">
        <v>955</v>
      </c>
      <c r="S55" s="2">
        <v>41976</v>
      </c>
      <c r="T55" t="s">
        <v>961</v>
      </c>
      <c r="U55">
        <v>0</v>
      </c>
      <c r="V55" t="s">
        <v>973</v>
      </c>
      <c r="X55">
        <v>0</v>
      </c>
      <c r="AA55">
        <v>0</v>
      </c>
      <c r="AB55">
        <v>0</v>
      </c>
      <c r="AC55" t="s">
        <v>989</v>
      </c>
      <c r="AG55">
        <v>0</v>
      </c>
      <c r="AI55">
        <v>42.83132689</v>
      </c>
      <c r="AJ55" t="s">
        <v>973</v>
      </c>
      <c r="AL55">
        <v>-105.52569939</v>
      </c>
      <c r="AN55" t="s">
        <v>1120</v>
      </c>
      <c r="AO55">
        <v>2.089453225711539</v>
      </c>
      <c r="AP55" t="s">
        <v>1519</v>
      </c>
      <c r="AQ55">
        <v>2020</v>
      </c>
      <c r="AR55">
        <v>16</v>
      </c>
    </row>
    <row r="56" spans="1:44">
      <c r="A56" t="s">
        <v>44</v>
      </c>
      <c r="B56" s="2">
        <v>43802</v>
      </c>
      <c r="C56" s="2">
        <v>43851</v>
      </c>
      <c r="D56" t="s">
        <v>58</v>
      </c>
      <c r="E56">
        <v>60</v>
      </c>
      <c r="F56" t="s">
        <v>151</v>
      </c>
      <c r="G56" t="s">
        <v>255</v>
      </c>
      <c r="J56">
        <v>0</v>
      </c>
      <c r="K56">
        <v>7</v>
      </c>
      <c r="L56">
        <v>33</v>
      </c>
      <c r="M56" t="s">
        <v>332</v>
      </c>
      <c r="N56">
        <v>72</v>
      </c>
      <c r="O56" t="s">
        <v>333</v>
      </c>
      <c r="P56">
        <f>"01696/0253"</f>
        <v>0</v>
      </c>
      <c r="Q56" t="s">
        <v>635</v>
      </c>
      <c r="R56" t="s">
        <v>955</v>
      </c>
      <c r="S56" s="2">
        <v>41976</v>
      </c>
      <c r="T56" t="s">
        <v>961</v>
      </c>
      <c r="U56">
        <v>0</v>
      </c>
      <c r="V56" t="s">
        <v>973</v>
      </c>
      <c r="X56">
        <v>0</v>
      </c>
      <c r="AA56">
        <v>0</v>
      </c>
      <c r="AB56">
        <v>0</v>
      </c>
      <c r="AC56" t="s">
        <v>989</v>
      </c>
      <c r="AG56">
        <v>0</v>
      </c>
      <c r="AI56">
        <v>42.84562815</v>
      </c>
      <c r="AJ56" t="s">
        <v>973</v>
      </c>
      <c r="AL56">
        <v>-105.54546791</v>
      </c>
      <c r="AN56" t="s">
        <v>1125</v>
      </c>
      <c r="AO56">
        <v>1.950721664266807</v>
      </c>
      <c r="AP56" t="s">
        <v>1519</v>
      </c>
      <c r="AQ56">
        <v>2020</v>
      </c>
      <c r="AR56">
        <v>16</v>
      </c>
    </row>
    <row r="57" spans="1:44">
      <c r="A57" t="s">
        <v>44</v>
      </c>
      <c r="B57" s="2">
        <v>43802</v>
      </c>
      <c r="C57" s="2">
        <v>43851</v>
      </c>
      <c r="D57" t="s">
        <v>58</v>
      </c>
      <c r="E57">
        <v>60</v>
      </c>
      <c r="F57" t="s">
        <v>151</v>
      </c>
      <c r="G57" t="s">
        <v>255</v>
      </c>
      <c r="J57">
        <v>0</v>
      </c>
      <c r="K57">
        <v>18</v>
      </c>
      <c r="L57">
        <v>33</v>
      </c>
      <c r="M57" t="s">
        <v>332</v>
      </c>
      <c r="N57">
        <v>72</v>
      </c>
      <c r="O57" t="s">
        <v>333</v>
      </c>
      <c r="P57">
        <f>"01696/0253"</f>
        <v>0</v>
      </c>
      <c r="Q57" t="s">
        <v>635</v>
      </c>
      <c r="R57" t="s">
        <v>955</v>
      </c>
      <c r="S57" s="2">
        <v>41976</v>
      </c>
      <c r="T57" t="s">
        <v>961</v>
      </c>
      <c r="U57">
        <v>0</v>
      </c>
      <c r="V57" t="s">
        <v>973</v>
      </c>
      <c r="X57">
        <v>0</v>
      </c>
      <c r="AA57">
        <v>0</v>
      </c>
      <c r="AB57">
        <v>0</v>
      </c>
      <c r="AC57" t="s">
        <v>989</v>
      </c>
      <c r="AG57">
        <v>0</v>
      </c>
      <c r="AI57">
        <v>42.83101406</v>
      </c>
      <c r="AJ57" t="s">
        <v>973</v>
      </c>
      <c r="AL57">
        <v>-105.54546796</v>
      </c>
      <c r="AN57" t="s">
        <v>1121</v>
      </c>
      <c r="AO57">
        <v>1.182472617221889</v>
      </c>
      <c r="AP57" t="s">
        <v>1519</v>
      </c>
      <c r="AQ57">
        <v>2020</v>
      </c>
      <c r="AR57">
        <v>16</v>
      </c>
    </row>
    <row r="58" spans="1:44">
      <c r="A58" t="s">
        <v>44</v>
      </c>
      <c r="B58" s="2">
        <v>43802</v>
      </c>
      <c r="C58" s="2">
        <v>43851</v>
      </c>
      <c r="D58" t="s">
        <v>58</v>
      </c>
      <c r="E58">
        <v>60</v>
      </c>
      <c r="F58" t="s">
        <v>151</v>
      </c>
      <c r="G58" t="s">
        <v>255</v>
      </c>
      <c r="J58">
        <v>0</v>
      </c>
      <c r="K58">
        <v>17</v>
      </c>
      <c r="L58">
        <v>33</v>
      </c>
      <c r="M58" t="s">
        <v>332</v>
      </c>
      <c r="N58">
        <v>72</v>
      </c>
      <c r="O58" t="s">
        <v>333</v>
      </c>
      <c r="P58">
        <f>"01696/0253"</f>
        <v>0</v>
      </c>
      <c r="Q58" t="s">
        <v>635</v>
      </c>
      <c r="R58" t="s">
        <v>955</v>
      </c>
      <c r="S58" s="2">
        <v>41976</v>
      </c>
      <c r="T58" t="s">
        <v>961</v>
      </c>
      <c r="U58">
        <v>0</v>
      </c>
      <c r="V58" t="s">
        <v>973</v>
      </c>
      <c r="X58">
        <v>0</v>
      </c>
      <c r="AA58">
        <v>0</v>
      </c>
      <c r="AB58">
        <v>0</v>
      </c>
      <c r="AC58" t="s">
        <v>989</v>
      </c>
      <c r="AG58">
        <v>0</v>
      </c>
      <c r="AI58">
        <v>42.83132689</v>
      </c>
      <c r="AJ58" t="s">
        <v>973</v>
      </c>
      <c r="AL58">
        <v>-105.52569939</v>
      </c>
      <c r="AN58" t="s">
        <v>1120</v>
      </c>
      <c r="AO58">
        <v>2.089453225711539</v>
      </c>
      <c r="AP58" t="s">
        <v>1519</v>
      </c>
      <c r="AQ58">
        <v>2020</v>
      </c>
      <c r="AR58">
        <v>16</v>
      </c>
    </row>
    <row r="59" spans="1:44">
      <c r="A59" t="s">
        <v>44</v>
      </c>
      <c r="B59" s="2">
        <v>43802</v>
      </c>
      <c r="C59" s="2">
        <v>43851</v>
      </c>
      <c r="D59" t="s">
        <v>58</v>
      </c>
      <c r="E59">
        <v>60</v>
      </c>
      <c r="F59" t="s">
        <v>151</v>
      </c>
      <c r="G59" t="s">
        <v>255</v>
      </c>
      <c r="J59">
        <v>0</v>
      </c>
      <c r="K59">
        <v>18</v>
      </c>
      <c r="L59">
        <v>33</v>
      </c>
      <c r="M59" t="s">
        <v>332</v>
      </c>
      <c r="N59">
        <v>72</v>
      </c>
      <c r="O59" t="s">
        <v>333</v>
      </c>
      <c r="P59">
        <f>"01696/0253"</f>
        <v>0</v>
      </c>
      <c r="Q59" t="s">
        <v>635</v>
      </c>
      <c r="R59" t="s">
        <v>955</v>
      </c>
      <c r="S59" s="2">
        <v>41976</v>
      </c>
      <c r="T59" t="s">
        <v>961</v>
      </c>
      <c r="U59">
        <v>0</v>
      </c>
      <c r="V59" t="s">
        <v>973</v>
      </c>
      <c r="X59">
        <v>0</v>
      </c>
      <c r="AA59">
        <v>0</v>
      </c>
      <c r="AB59">
        <v>0</v>
      </c>
      <c r="AC59" t="s">
        <v>989</v>
      </c>
      <c r="AG59">
        <v>0</v>
      </c>
      <c r="AI59">
        <v>42.83101406</v>
      </c>
      <c r="AJ59" t="s">
        <v>973</v>
      </c>
      <c r="AL59">
        <v>-105.54546796</v>
      </c>
      <c r="AN59" t="s">
        <v>1121</v>
      </c>
      <c r="AO59">
        <v>1.182472617221889</v>
      </c>
      <c r="AP59" t="s">
        <v>1519</v>
      </c>
      <c r="AQ59">
        <v>2020</v>
      </c>
      <c r="AR59">
        <v>16</v>
      </c>
    </row>
    <row r="60" spans="1:44">
      <c r="A60" t="s">
        <v>44</v>
      </c>
      <c r="B60" s="2">
        <v>43802</v>
      </c>
      <c r="C60" s="2">
        <v>43851</v>
      </c>
      <c r="D60" t="s">
        <v>58</v>
      </c>
      <c r="E60">
        <v>60</v>
      </c>
      <c r="F60" t="s">
        <v>151</v>
      </c>
      <c r="G60" t="s">
        <v>255</v>
      </c>
      <c r="J60">
        <v>0</v>
      </c>
      <c r="K60">
        <v>7</v>
      </c>
      <c r="L60">
        <v>33</v>
      </c>
      <c r="M60" t="s">
        <v>332</v>
      </c>
      <c r="N60">
        <v>72</v>
      </c>
      <c r="O60" t="s">
        <v>333</v>
      </c>
      <c r="P60">
        <f>"01696/0253"</f>
        <v>0</v>
      </c>
      <c r="Q60" t="s">
        <v>635</v>
      </c>
      <c r="R60" t="s">
        <v>955</v>
      </c>
      <c r="S60" s="2">
        <v>41976</v>
      </c>
      <c r="T60" t="s">
        <v>961</v>
      </c>
      <c r="U60">
        <v>0</v>
      </c>
      <c r="V60" t="s">
        <v>973</v>
      </c>
      <c r="X60">
        <v>0</v>
      </c>
      <c r="AA60">
        <v>0</v>
      </c>
      <c r="AB60">
        <v>0</v>
      </c>
      <c r="AC60" t="s">
        <v>989</v>
      </c>
      <c r="AG60">
        <v>0</v>
      </c>
      <c r="AI60">
        <v>42.84562815</v>
      </c>
      <c r="AJ60" t="s">
        <v>973</v>
      </c>
      <c r="AL60">
        <v>-105.54546791</v>
      </c>
      <c r="AN60" t="s">
        <v>1125</v>
      </c>
      <c r="AO60">
        <v>1.950721664266807</v>
      </c>
      <c r="AP60" t="s">
        <v>1519</v>
      </c>
      <c r="AQ60">
        <v>2020</v>
      </c>
      <c r="AR60">
        <v>16</v>
      </c>
    </row>
    <row r="61" spans="1:44">
      <c r="A61" t="s">
        <v>44</v>
      </c>
      <c r="B61" s="2">
        <v>43802</v>
      </c>
      <c r="C61" s="2">
        <v>43851</v>
      </c>
      <c r="D61" t="s">
        <v>58</v>
      </c>
      <c r="E61">
        <v>60</v>
      </c>
      <c r="F61" t="s">
        <v>151</v>
      </c>
      <c r="G61" t="s">
        <v>255</v>
      </c>
      <c r="J61">
        <v>0</v>
      </c>
      <c r="K61">
        <v>7</v>
      </c>
      <c r="L61">
        <v>33</v>
      </c>
      <c r="M61" t="s">
        <v>332</v>
      </c>
      <c r="N61">
        <v>72</v>
      </c>
      <c r="O61" t="s">
        <v>333</v>
      </c>
      <c r="P61">
        <f>"01696/0253"</f>
        <v>0</v>
      </c>
      <c r="Q61" t="s">
        <v>635</v>
      </c>
      <c r="R61" t="s">
        <v>955</v>
      </c>
      <c r="S61" s="2">
        <v>41976</v>
      </c>
      <c r="T61" t="s">
        <v>961</v>
      </c>
      <c r="U61">
        <v>0</v>
      </c>
      <c r="V61" t="s">
        <v>973</v>
      </c>
      <c r="X61">
        <v>0</v>
      </c>
      <c r="AA61">
        <v>0</v>
      </c>
      <c r="AB61">
        <v>0</v>
      </c>
      <c r="AC61" t="s">
        <v>989</v>
      </c>
      <c r="AG61">
        <v>0</v>
      </c>
      <c r="AI61">
        <v>42.84562815</v>
      </c>
      <c r="AJ61" t="s">
        <v>973</v>
      </c>
      <c r="AL61">
        <v>-105.54546791</v>
      </c>
      <c r="AN61" t="s">
        <v>1125</v>
      </c>
      <c r="AO61">
        <v>1.950721664266807</v>
      </c>
      <c r="AP61" t="s">
        <v>1519</v>
      </c>
      <c r="AQ61">
        <v>2020</v>
      </c>
      <c r="AR61">
        <v>16</v>
      </c>
    </row>
    <row r="62" spans="1:44">
      <c r="A62" t="s">
        <v>44</v>
      </c>
      <c r="B62" s="2">
        <v>43802</v>
      </c>
      <c r="C62" s="2">
        <v>43851</v>
      </c>
      <c r="D62" t="s">
        <v>58</v>
      </c>
      <c r="E62">
        <v>60</v>
      </c>
      <c r="F62" t="s">
        <v>151</v>
      </c>
      <c r="G62" t="s">
        <v>255</v>
      </c>
      <c r="J62">
        <v>0</v>
      </c>
      <c r="K62">
        <v>18</v>
      </c>
      <c r="L62">
        <v>33</v>
      </c>
      <c r="M62" t="s">
        <v>332</v>
      </c>
      <c r="N62">
        <v>72</v>
      </c>
      <c r="O62" t="s">
        <v>333</v>
      </c>
      <c r="P62">
        <f>"01696/0253"</f>
        <v>0</v>
      </c>
      <c r="Q62" t="s">
        <v>635</v>
      </c>
      <c r="R62" t="s">
        <v>955</v>
      </c>
      <c r="S62" s="2">
        <v>41976</v>
      </c>
      <c r="T62" t="s">
        <v>961</v>
      </c>
      <c r="U62">
        <v>0</v>
      </c>
      <c r="V62" t="s">
        <v>973</v>
      </c>
      <c r="X62">
        <v>0</v>
      </c>
      <c r="AA62">
        <v>0</v>
      </c>
      <c r="AB62">
        <v>0</v>
      </c>
      <c r="AC62" t="s">
        <v>989</v>
      </c>
      <c r="AG62">
        <v>0</v>
      </c>
      <c r="AI62">
        <v>42.83101406</v>
      </c>
      <c r="AJ62" t="s">
        <v>973</v>
      </c>
      <c r="AL62">
        <v>-105.54546796</v>
      </c>
      <c r="AN62" t="s">
        <v>1121</v>
      </c>
      <c r="AO62">
        <v>1.182472617221889</v>
      </c>
      <c r="AP62" t="s">
        <v>1519</v>
      </c>
      <c r="AQ62">
        <v>2020</v>
      </c>
      <c r="AR62">
        <v>16</v>
      </c>
    </row>
    <row r="63" spans="1:44">
      <c r="A63" t="s">
        <v>44</v>
      </c>
      <c r="B63" s="2">
        <v>43802</v>
      </c>
      <c r="C63" s="2">
        <v>43851</v>
      </c>
      <c r="D63" t="s">
        <v>58</v>
      </c>
      <c r="E63">
        <v>60</v>
      </c>
      <c r="F63" t="s">
        <v>151</v>
      </c>
      <c r="G63" t="s">
        <v>255</v>
      </c>
      <c r="J63">
        <v>0</v>
      </c>
      <c r="K63">
        <v>18</v>
      </c>
      <c r="L63">
        <v>33</v>
      </c>
      <c r="M63" t="s">
        <v>332</v>
      </c>
      <c r="N63">
        <v>72</v>
      </c>
      <c r="O63" t="s">
        <v>333</v>
      </c>
      <c r="P63">
        <f>"01696/0253"</f>
        <v>0</v>
      </c>
      <c r="Q63" t="s">
        <v>635</v>
      </c>
      <c r="R63" t="s">
        <v>955</v>
      </c>
      <c r="S63" s="2">
        <v>41976</v>
      </c>
      <c r="T63" t="s">
        <v>961</v>
      </c>
      <c r="U63">
        <v>0</v>
      </c>
      <c r="V63" t="s">
        <v>973</v>
      </c>
      <c r="X63">
        <v>0</v>
      </c>
      <c r="AA63">
        <v>0</v>
      </c>
      <c r="AB63">
        <v>0</v>
      </c>
      <c r="AC63" t="s">
        <v>989</v>
      </c>
      <c r="AG63">
        <v>0</v>
      </c>
      <c r="AI63">
        <v>42.83101406</v>
      </c>
      <c r="AJ63" t="s">
        <v>973</v>
      </c>
      <c r="AL63">
        <v>-105.54546796</v>
      </c>
      <c r="AN63" t="s">
        <v>1121</v>
      </c>
      <c r="AO63">
        <v>1.182472617221889</v>
      </c>
      <c r="AP63" t="s">
        <v>1519</v>
      </c>
      <c r="AQ63">
        <v>2020</v>
      </c>
      <c r="AR63">
        <v>16</v>
      </c>
    </row>
    <row r="64" spans="1:44">
      <c r="A64" t="s">
        <v>44</v>
      </c>
      <c r="B64" s="2">
        <v>43802</v>
      </c>
      <c r="C64" s="2">
        <v>43851</v>
      </c>
      <c r="D64" t="s">
        <v>58</v>
      </c>
      <c r="E64">
        <v>60</v>
      </c>
      <c r="F64" t="s">
        <v>151</v>
      </c>
      <c r="G64" t="s">
        <v>255</v>
      </c>
      <c r="J64">
        <v>0</v>
      </c>
      <c r="K64">
        <v>18</v>
      </c>
      <c r="L64">
        <v>33</v>
      </c>
      <c r="M64" t="s">
        <v>332</v>
      </c>
      <c r="N64">
        <v>72</v>
      </c>
      <c r="O64" t="s">
        <v>333</v>
      </c>
      <c r="P64">
        <f>"01696/0253"</f>
        <v>0</v>
      </c>
      <c r="Q64" t="s">
        <v>635</v>
      </c>
      <c r="R64" t="s">
        <v>955</v>
      </c>
      <c r="S64" s="2">
        <v>41976</v>
      </c>
      <c r="T64" t="s">
        <v>961</v>
      </c>
      <c r="U64">
        <v>0</v>
      </c>
      <c r="V64" t="s">
        <v>973</v>
      </c>
      <c r="X64">
        <v>0</v>
      </c>
      <c r="AA64">
        <v>0</v>
      </c>
      <c r="AB64">
        <v>0</v>
      </c>
      <c r="AC64" t="s">
        <v>989</v>
      </c>
      <c r="AG64">
        <v>0</v>
      </c>
      <c r="AI64">
        <v>42.83101406</v>
      </c>
      <c r="AJ64" t="s">
        <v>973</v>
      </c>
      <c r="AL64">
        <v>-105.54546796</v>
      </c>
      <c r="AN64" t="s">
        <v>1121</v>
      </c>
      <c r="AO64">
        <v>1.182472617221889</v>
      </c>
      <c r="AP64" t="s">
        <v>1519</v>
      </c>
      <c r="AQ64">
        <v>2020</v>
      </c>
      <c r="AR64">
        <v>16</v>
      </c>
    </row>
    <row r="65" spans="1:44">
      <c r="A65" t="s">
        <v>44</v>
      </c>
      <c r="B65" s="2">
        <v>43647</v>
      </c>
      <c r="C65" s="2">
        <v>43908</v>
      </c>
      <c r="D65" t="s">
        <v>59</v>
      </c>
      <c r="E65">
        <v>120</v>
      </c>
      <c r="F65" t="s">
        <v>152</v>
      </c>
      <c r="G65" t="s">
        <v>249</v>
      </c>
      <c r="H65">
        <v>0.125</v>
      </c>
      <c r="J65">
        <v>157.11000061</v>
      </c>
      <c r="K65">
        <v>1</v>
      </c>
      <c r="L65">
        <v>33</v>
      </c>
      <c r="M65" t="s">
        <v>332</v>
      </c>
      <c r="N65">
        <v>73</v>
      </c>
      <c r="O65" t="s">
        <v>333</v>
      </c>
      <c r="P65">
        <f>"01701/0045"</f>
        <v>0</v>
      </c>
      <c r="Q65" t="s">
        <v>636</v>
      </c>
      <c r="R65" t="s">
        <v>954</v>
      </c>
      <c r="S65" s="2">
        <v>43630</v>
      </c>
      <c r="T65" t="s">
        <v>961</v>
      </c>
      <c r="U65">
        <v>0</v>
      </c>
      <c r="V65" t="s">
        <v>973</v>
      </c>
      <c r="X65">
        <v>0</v>
      </c>
      <c r="AA65">
        <v>0</v>
      </c>
      <c r="AB65">
        <v>0</v>
      </c>
      <c r="AC65" t="s">
        <v>983</v>
      </c>
      <c r="AG65">
        <v>0</v>
      </c>
      <c r="AI65">
        <v>42.85973105</v>
      </c>
      <c r="AJ65" t="s">
        <v>973</v>
      </c>
      <c r="AL65">
        <v>-105.56519066</v>
      </c>
      <c r="AN65" t="s">
        <v>1117</v>
      </c>
      <c r="AO65">
        <v>2.671264555633237</v>
      </c>
      <c r="AP65" t="s">
        <v>1525</v>
      </c>
      <c r="AQ65">
        <v>2020</v>
      </c>
      <c r="AR65">
        <v>16</v>
      </c>
    </row>
    <row r="66" spans="1:44">
      <c r="A66" t="s">
        <v>44</v>
      </c>
      <c r="B66" s="2">
        <v>43647</v>
      </c>
      <c r="C66" s="2">
        <v>43908</v>
      </c>
      <c r="D66" t="s">
        <v>59</v>
      </c>
      <c r="E66">
        <v>120</v>
      </c>
      <c r="F66" t="s">
        <v>152</v>
      </c>
      <c r="G66" t="s">
        <v>249</v>
      </c>
      <c r="H66">
        <v>0.125</v>
      </c>
      <c r="J66">
        <v>157.11000061</v>
      </c>
      <c r="K66">
        <v>2</v>
      </c>
      <c r="L66">
        <v>33</v>
      </c>
      <c r="M66" t="s">
        <v>332</v>
      </c>
      <c r="N66">
        <v>73</v>
      </c>
      <c r="O66" t="s">
        <v>333</v>
      </c>
      <c r="P66">
        <f>"01701/0045"</f>
        <v>0</v>
      </c>
      <c r="Q66" t="s">
        <v>636</v>
      </c>
      <c r="R66" t="s">
        <v>954</v>
      </c>
      <c r="S66" s="2">
        <v>43630</v>
      </c>
      <c r="T66" t="s">
        <v>961</v>
      </c>
      <c r="U66">
        <v>0</v>
      </c>
      <c r="V66" t="s">
        <v>973</v>
      </c>
      <c r="X66">
        <v>0</v>
      </c>
      <c r="AA66">
        <v>0</v>
      </c>
      <c r="AB66">
        <v>0</v>
      </c>
      <c r="AC66" t="s">
        <v>983</v>
      </c>
      <c r="AG66">
        <v>0</v>
      </c>
      <c r="AI66">
        <v>42.85970815</v>
      </c>
      <c r="AJ66" t="s">
        <v>973</v>
      </c>
      <c r="AL66">
        <v>-105.58463117</v>
      </c>
      <c r="AN66" t="s">
        <v>1116</v>
      </c>
      <c r="AO66">
        <v>2.860548223810893</v>
      </c>
      <c r="AP66" t="s">
        <v>1521</v>
      </c>
      <c r="AQ66">
        <v>2020</v>
      </c>
      <c r="AR66">
        <v>16</v>
      </c>
    </row>
    <row r="67" spans="1:44">
      <c r="A67" t="s">
        <v>44</v>
      </c>
      <c r="B67" s="2">
        <v>43617</v>
      </c>
      <c r="C67" s="2">
        <v>43742</v>
      </c>
      <c r="D67" t="s">
        <v>60</v>
      </c>
      <c r="E67">
        <v>36</v>
      </c>
      <c r="F67" t="s">
        <v>153</v>
      </c>
      <c r="G67" t="s">
        <v>256</v>
      </c>
      <c r="J67">
        <v>820.8200073199999</v>
      </c>
      <c r="K67">
        <v>17</v>
      </c>
      <c r="L67">
        <v>33</v>
      </c>
      <c r="M67" t="s">
        <v>332</v>
      </c>
      <c r="N67">
        <v>72</v>
      </c>
      <c r="O67" t="s">
        <v>333</v>
      </c>
      <c r="P67">
        <f>"01687/0289"</f>
        <v>0</v>
      </c>
      <c r="Q67" t="s">
        <v>637</v>
      </c>
      <c r="R67" t="s">
        <v>956</v>
      </c>
      <c r="S67" s="2">
        <v>43617</v>
      </c>
      <c r="T67" t="s">
        <v>961</v>
      </c>
      <c r="U67">
        <v>1</v>
      </c>
      <c r="V67" t="s">
        <v>973</v>
      </c>
      <c r="X67">
        <v>36</v>
      </c>
      <c r="AA67">
        <v>0</v>
      </c>
      <c r="AB67">
        <v>0</v>
      </c>
      <c r="AC67" t="s">
        <v>990</v>
      </c>
      <c r="AG67">
        <v>0</v>
      </c>
      <c r="AI67">
        <v>42.83132689</v>
      </c>
      <c r="AJ67" t="s">
        <v>973</v>
      </c>
      <c r="AL67">
        <v>-105.52569939</v>
      </c>
      <c r="AN67" t="s">
        <v>1120</v>
      </c>
      <c r="AO67">
        <v>2.089453225711539</v>
      </c>
      <c r="AP67" t="s">
        <v>1519</v>
      </c>
      <c r="AQ67">
        <v>2019</v>
      </c>
      <c r="AR67">
        <v>16</v>
      </c>
    </row>
    <row r="68" spans="1:44">
      <c r="A68" t="s">
        <v>44</v>
      </c>
      <c r="B68" s="2">
        <v>43617</v>
      </c>
      <c r="C68" s="2">
        <v>43742</v>
      </c>
      <c r="D68" t="s">
        <v>60</v>
      </c>
      <c r="E68">
        <v>36</v>
      </c>
      <c r="F68" t="s">
        <v>153</v>
      </c>
      <c r="G68" t="s">
        <v>256</v>
      </c>
      <c r="J68">
        <v>820.8200073199999</v>
      </c>
      <c r="K68">
        <v>18</v>
      </c>
      <c r="L68">
        <v>33</v>
      </c>
      <c r="M68" t="s">
        <v>332</v>
      </c>
      <c r="N68">
        <v>72</v>
      </c>
      <c r="O68" t="s">
        <v>333</v>
      </c>
      <c r="P68">
        <f>"01687/0289"</f>
        <v>0</v>
      </c>
      <c r="Q68" t="s">
        <v>637</v>
      </c>
      <c r="R68" t="s">
        <v>956</v>
      </c>
      <c r="S68" s="2">
        <v>43617</v>
      </c>
      <c r="T68" t="s">
        <v>961</v>
      </c>
      <c r="U68">
        <v>1</v>
      </c>
      <c r="V68" t="s">
        <v>973</v>
      </c>
      <c r="X68">
        <v>36</v>
      </c>
      <c r="AA68">
        <v>0</v>
      </c>
      <c r="AB68">
        <v>0</v>
      </c>
      <c r="AC68" t="s">
        <v>990</v>
      </c>
      <c r="AG68">
        <v>0</v>
      </c>
      <c r="AI68">
        <v>42.83101406</v>
      </c>
      <c r="AJ68" t="s">
        <v>973</v>
      </c>
      <c r="AL68">
        <v>-105.54546796</v>
      </c>
      <c r="AN68" t="s">
        <v>1121</v>
      </c>
      <c r="AO68">
        <v>1.182472617221889</v>
      </c>
      <c r="AP68" t="s">
        <v>1519</v>
      </c>
      <c r="AQ68">
        <v>2019</v>
      </c>
      <c r="AR68">
        <v>16</v>
      </c>
    </row>
    <row r="69" spans="1:44">
      <c r="A69" t="s">
        <v>44</v>
      </c>
      <c r="B69" s="2">
        <v>43617</v>
      </c>
      <c r="C69" s="2">
        <v>43742</v>
      </c>
      <c r="D69" t="s">
        <v>60</v>
      </c>
      <c r="E69">
        <v>36</v>
      </c>
      <c r="F69" t="s">
        <v>153</v>
      </c>
      <c r="G69" t="s">
        <v>256</v>
      </c>
      <c r="J69">
        <v>820.8200073199999</v>
      </c>
      <c r="K69">
        <v>18</v>
      </c>
      <c r="L69">
        <v>33</v>
      </c>
      <c r="M69" t="s">
        <v>332</v>
      </c>
      <c r="N69">
        <v>72</v>
      </c>
      <c r="O69" t="s">
        <v>333</v>
      </c>
      <c r="P69">
        <f>"01687/0289"</f>
        <v>0</v>
      </c>
      <c r="Q69" t="s">
        <v>637</v>
      </c>
      <c r="R69" t="s">
        <v>956</v>
      </c>
      <c r="S69" s="2">
        <v>43617</v>
      </c>
      <c r="T69" t="s">
        <v>961</v>
      </c>
      <c r="U69">
        <v>1</v>
      </c>
      <c r="V69" t="s">
        <v>973</v>
      </c>
      <c r="X69">
        <v>36</v>
      </c>
      <c r="AA69">
        <v>0</v>
      </c>
      <c r="AB69">
        <v>0</v>
      </c>
      <c r="AC69" t="s">
        <v>990</v>
      </c>
      <c r="AG69">
        <v>0</v>
      </c>
      <c r="AI69">
        <v>42.83101406</v>
      </c>
      <c r="AJ69" t="s">
        <v>973</v>
      </c>
      <c r="AL69">
        <v>-105.54546796</v>
      </c>
      <c r="AN69" t="s">
        <v>1121</v>
      </c>
      <c r="AO69">
        <v>1.182472617221889</v>
      </c>
      <c r="AP69" t="s">
        <v>1519</v>
      </c>
      <c r="AQ69">
        <v>2019</v>
      </c>
      <c r="AR69">
        <v>16</v>
      </c>
    </row>
    <row r="70" spans="1:44">
      <c r="A70" t="s">
        <v>44</v>
      </c>
      <c r="B70" s="2">
        <v>43617</v>
      </c>
      <c r="C70" s="2">
        <v>43742</v>
      </c>
      <c r="D70" t="s">
        <v>60</v>
      </c>
      <c r="E70">
        <v>36</v>
      </c>
      <c r="F70" t="s">
        <v>153</v>
      </c>
      <c r="G70" t="s">
        <v>256</v>
      </c>
      <c r="J70">
        <v>820.8200073199999</v>
      </c>
      <c r="K70">
        <v>11</v>
      </c>
      <c r="L70">
        <v>33</v>
      </c>
      <c r="M70" t="s">
        <v>332</v>
      </c>
      <c r="N70">
        <v>73</v>
      </c>
      <c r="O70" t="s">
        <v>333</v>
      </c>
      <c r="P70">
        <f>"01687/0289"</f>
        <v>0</v>
      </c>
      <c r="Q70" t="s">
        <v>637</v>
      </c>
      <c r="R70" t="s">
        <v>956</v>
      </c>
      <c r="S70" s="2">
        <v>43617</v>
      </c>
      <c r="T70" t="s">
        <v>961</v>
      </c>
      <c r="U70">
        <v>1</v>
      </c>
      <c r="V70" t="s">
        <v>973</v>
      </c>
      <c r="X70">
        <v>36</v>
      </c>
      <c r="AA70">
        <v>0</v>
      </c>
      <c r="AB70">
        <v>0</v>
      </c>
      <c r="AC70" t="s">
        <v>990</v>
      </c>
      <c r="AG70">
        <v>0</v>
      </c>
      <c r="AI70">
        <v>42.84542593</v>
      </c>
      <c r="AJ70" t="s">
        <v>973</v>
      </c>
      <c r="AL70">
        <v>-105.58447862</v>
      </c>
      <c r="AN70" t="s">
        <v>1126</v>
      </c>
      <c r="AO70">
        <v>1.968998754775673</v>
      </c>
      <c r="AP70" t="s">
        <v>1521</v>
      </c>
      <c r="AQ70">
        <v>2019</v>
      </c>
      <c r="AR70">
        <v>16</v>
      </c>
    </row>
    <row r="71" spans="1:44">
      <c r="A71" t="s">
        <v>44</v>
      </c>
      <c r="B71" s="2">
        <v>43617</v>
      </c>
      <c r="C71" s="2">
        <v>43742</v>
      </c>
      <c r="D71" t="s">
        <v>60</v>
      </c>
      <c r="E71">
        <v>36</v>
      </c>
      <c r="F71" t="s">
        <v>153</v>
      </c>
      <c r="G71" t="s">
        <v>256</v>
      </c>
      <c r="J71">
        <v>820.8200073199999</v>
      </c>
      <c r="K71">
        <v>30</v>
      </c>
      <c r="L71">
        <v>33</v>
      </c>
      <c r="M71" t="s">
        <v>332</v>
      </c>
      <c r="N71">
        <v>72</v>
      </c>
      <c r="O71" t="s">
        <v>333</v>
      </c>
      <c r="P71">
        <f>"01687/0289"</f>
        <v>0</v>
      </c>
      <c r="Q71" t="s">
        <v>637</v>
      </c>
      <c r="R71" t="s">
        <v>956</v>
      </c>
      <c r="S71" s="2">
        <v>43617</v>
      </c>
      <c r="T71" t="s">
        <v>961</v>
      </c>
      <c r="U71">
        <v>1</v>
      </c>
      <c r="V71" t="s">
        <v>973</v>
      </c>
      <c r="X71">
        <v>36</v>
      </c>
      <c r="AA71">
        <v>0</v>
      </c>
      <c r="AB71">
        <v>0</v>
      </c>
      <c r="AC71" t="s">
        <v>990</v>
      </c>
      <c r="AG71">
        <v>0</v>
      </c>
      <c r="AI71">
        <v>42.80206436</v>
      </c>
      <c r="AJ71" t="s">
        <v>973</v>
      </c>
      <c r="AL71">
        <v>-105.54543755</v>
      </c>
      <c r="AN71" t="s">
        <v>1127</v>
      </c>
      <c r="AO71">
        <v>1.624093244937623</v>
      </c>
      <c r="AP71" t="s">
        <v>1523</v>
      </c>
      <c r="AQ71">
        <v>2019</v>
      </c>
      <c r="AR71">
        <v>16</v>
      </c>
    </row>
    <row r="72" spans="1:44">
      <c r="A72" t="s">
        <v>44</v>
      </c>
      <c r="B72" s="2">
        <v>43617</v>
      </c>
      <c r="C72" s="2">
        <v>43742</v>
      </c>
      <c r="D72" t="s">
        <v>60</v>
      </c>
      <c r="E72">
        <v>36</v>
      </c>
      <c r="F72" t="s">
        <v>153</v>
      </c>
      <c r="G72" t="s">
        <v>256</v>
      </c>
      <c r="J72">
        <v>820.8200073199999</v>
      </c>
      <c r="K72">
        <v>17</v>
      </c>
      <c r="L72">
        <v>33</v>
      </c>
      <c r="M72" t="s">
        <v>332</v>
      </c>
      <c r="N72">
        <v>72</v>
      </c>
      <c r="O72" t="s">
        <v>333</v>
      </c>
      <c r="P72">
        <f>"01687/0289"</f>
        <v>0</v>
      </c>
      <c r="Q72" t="s">
        <v>637</v>
      </c>
      <c r="R72" t="s">
        <v>956</v>
      </c>
      <c r="S72" s="2">
        <v>43617</v>
      </c>
      <c r="T72" t="s">
        <v>961</v>
      </c>
      <c r="U72">
        <v>1</v>
      </c>
      <c r="V72" t="s">
        <v>973</v>
      </c>
      <c r="X72">
        <v>36</v>
      </c>
      <c r="AA72">
        <v>0</v>
      </c>
      <c r="AB72">
        <v>0</v>
      </c>
      <c r="AC72" t="s">
        <v>990</v>
      </c>
      <c r="AG72">
        <v>0</v>
      </c>
      <c r="AI72">
        <v>42.83132689</v>
      </c>
      <c r="AJ72" t="s">
        <v>973</v>
      </c>
      <c r="AL72">
        <v>-105.52569939</v>
      </c>
      <c r="AN72" t="s">
        <v>1120</v>
      </c>
      <c r="AO72">
        <v>2.089453225711539</v>
      </c>
      <c r="AP72" t="s">
        <v>1519</v>
      </c>
      <c r="AQ72">
        <v>2019</v>
      </c>
      <c r="AR72">
        <v>16</v>
      </c>
    </row>
    <row r="73" spans="1:44">
      <c r="A73" t="s">
        <v>44</v>
      </c>
      <c r="B73" s="2">
        <v>43617</v>
      </c>
      <c r="C73" s="2">
        <v>43742</v>
      </c>
      <c r="D73" t="s">
        <v>60</v>
      </c>
      <c r="E73">
        <v>36</v>
      </c>
      <c r="F73" t="s">
        <v>153</v>
      </c>
      <c r="G73" t="s">
        <v>256</v>
      </c>
      <c r="J73">
        <v>820.8200073199999</v>
      </c>
      <c r="K73">
        <v>14</v>
      </c>
      <c r="L73">
        <v>33</v>
      </c>
      <c r="M73" t="s">
        <v>332</v>
      </c>
      <c r="N73">
        <v>73</v>
      </c>
      <c r="O73" t="s">
        <v>333</v>
      </c>
      <c r="P73">
        <f>"01687/0289"</f>
        <v>0</v>
      </c>
      <c r="Q73" t="s">
        <v>637</v>
      </c>
      <c r="R73" t="s">
        <v>956</v>
      </c>
      <c r="S73" s="2">
        <v>43617</v>
      </c>
      <c r="T73" t="s">
        <v>961</v>
      </c>
      <c r="U73">
        <v>1</v>
      </c>
      <c r="V73" t="s">
        <v>973</v>
      </c>
      <c r="X73">
        <v>36</v>
      </c>
      <c r="AA73">
        <v>0</v>
      </c>
      <c r="AB73">
        <v>0</v>
      </c>
      <c r="AC73" t="s">
        <v>990</v>
      </c>
      <c r="AG73">
        <v>0</v>
      </c>
      <c r="AI73">
        <v>42.83100257</v>
      </c>
      <c r="AJ73" t="s">
        <v>973</v>
      </c>
      <c r="AL73">
        <v>-105.58460073</v>
      </c>
      <c r="AN73" t="s">
        <v>1128</v>
      </c>
      <c r="AO73">
        <v>1.236404914364927</v>
      </c>
      <c r="AP73" t="s">
        <v>1521</v>
      </c>
      <c r="AQ73">
        <v>2019</v>
      </c>
      <c r="AR73">
        <v>16</v>
      </c>
    </row>
    <row r="74" spans="1:44">
      <c r="A74" t="s">
        <v>44</v>
      </c>
      <c r="B74" s="2">
        <v>43617</v>
      </c>
      <c r="C74" s="2">
        <v>43742</v>
      </c>
      <c r="D74" t="s">
        <v>60</v>
      </c>
      <c r="E74">
        <v>36</v>
      </c>
      <c r="F74" t="s">
        <v>153</v>
      </c>
      <c r="G74" t="s">
        <v>256</v>
      </c>
      <c r="J74">
        <v>820.8200073199999</v>
      </c>
      <c r="K74">
        <v>17</v>
      </c>
      <c r="L74">
        <v>33</v>
      </c>
      <c r="M74" t="s">
        <v>332</v>
      </c>
      <c r="N74">
        <v>72</v>
      </c>
      <c r="O74" t="s">
        <v>333</v>
      </c>
      <c r="P74">
        <f>"01687/0289"</f>
        <v>0</v>
      </c>
      <c r="Q74" t="s">
        <v>637</v>
      </c>
      <c r="R74" t="s">
        <v>956</v>
      </c>
      <c r="S74" s="2">
        <v>43617</v>
      </c>
      <c r="T74" t="s">
        <v>961</v>
      </c>
      <c r="U74">
        <v>1</v>
      </c>
      <c r="V74" t="s">
        <v>973</v>
      </c>
      <c r="X74">
        <v>36</v>
      </c>
      <c r="AA74">
        <v>0</v>
      </c>
      <c r="AB74">
        <v>0</v>
      </c>
      <c r="AC74" t="s">
        <v>990</v>
      </c>
      <c r="AG74">
        <v>0</v>
      </c>
      <c r="AI74">
        <v>42.83132689</v>
      </c>
      <c r="AJ74" t="s">
        <v>973</v>
      </c>
      <c r="AL74">
        <v>-105.52569939</v>
      </c>
      <c r="AN74" t="s">
        <v>1120</v>
      </c>
      <c r="AO74">
        <v>2.089453225711539</v>
      </c>
      <c r="AP74" t="s">
        <v>1519</v>
      </c>
      <c r="AQ74">
        <v>2019</v>
      </c>
      <c r="AR74">
        <v>16</v>
      </c>
    </row>
    <row r="75" spans="1:44">
      <c r="A75" t="s">
        <v>44</v>
      </c>
      <c r="B75" s="2">
        <v>43617</v>
      </c>
      <c r="C75" s="2">
        <v>43742</v>
      </c>
      <c r="D75" t="s">
        <v>60</v>
      </c>
      <c r="E75">
        <v>36</v>
      </c>
      <c r="F75" t="s">
        <v>153</v>
      </c>
      <c r="G75" t="s">
        <v>256</v>
      </c>
      <c r="J75">
        <v>820.8200073199999</v>
      </c>
      <c r="K75">
        <v>7</v>
      </c>
      <c r="L75">
        <v>33</v>
      </c>
      <c r="M75" t="s">
        <v>332</v>
      </c>
      <c r="N75">
        <v>72</v>
      </c>
      <c r="O75" t="s">
        <v>333</v>
      </c>
      <c r="P75">
        <f>"01687/0289"</f>
        <v>0</v>
      </c>
      <c r="Q75" t="s">
        <v>637</v>
      </c>
      <c r="R75" t="s">
        <v>956</v>
      </c>
      <c r="S75" s="2">
        <v>43617</v>
      </c>
      <c r="T75" t="s">
        <v>961</v>
      </c>
      <c r="U75">
        <v>1</v>
      </c>
      <c r="V75" t="s">
        <v>973</v>
      </c>
      <c r="X75">
        <v>36</v>
      </c>
      <c r="AA75">
        <v>0</v>
      </c>
      <c r="AB75">
        <v>0</v>
      </c>
      <c r="AC75" t="s">
        <v>990</v>
      </c>
      <c r="AG75">
        <v>0</v>
      </c>
      <c r="AI75">
        <v>42.84562815</v>
      </c>
      <c r="AJ75" t="s">
        <v>973</v>
      </c>
      <c r="AL75">
        <v>-105.54546791</v>
      </c>
      <c r="AN75" t="s">
        <v>1125</v>
      </c>
      <c r="AO75">
        <v>1.950721664266807</v>
      </c>
      <c r="AP75" t="s">
        <v>1519</v>
      </c>
      <c r="AQ75">
        <v>2019</v>
      </c>
      <c r="AR75">
        <v>16</v>
      </c>
    </row>
    <row r="76" spans="1:44">
      <c r="A76" t="s">
        <v>44</v>
      </c>
      <c r="B76" s="2">
        <v>43617</v>
      </c>
      <c r="C76" s="2">
        <v>43742</v>
      </c>
      <c r="D76" t="s">
        <v>60</v>
      </c>
      <c r="E76">
        <v>36</v>
      </c>
      <c r="F76" t="s">
        <v>153</v>
      </c>
      <c r="G76" t="s">
        <v>256</v>
      </c>
      <c r="J76">
        <v>820.8200073199999</v>
      </c>
      <c r="K76">
        <v>11</v>
      </c>
      <c r="L76">
        <v>33</v>
      </c>
      <c r="M76" t="s">
        <v>332</v>
      </c>
      <c r="N76">
        <v>73</v>
      </c>
      <c r="O76" t="s">
        <v>333</v>
      </c>
      <c r="P76">
        <f>"01687/0289"</f>
        <v>0</v>
      </c>
      <c r="Q76" t="s">
        <v>637</v>
      </c>
      <c r="R76" t="s">
        <v>956</v>
      </c>
      <c r="S76" s="2">
        <v>43617</v>
      </c>
      <c r="T76" t="s">
        <v>961</v>
      </c>
      <c r="U76">
        <v>1</v>
      </c>
      <c r="V76" t="s">
        <v>973</v>
      </c>
      <c r="X76">
        <v>36</v>
      </c>
      <c r="AA76">
        <v>0</v>
      </c>
      <c r="AB76">
        <v>0</v>
      </c>
      <c r="AC76" t="s">
        <v>990</v>
      </c>
      <c r="AG76">
        <v>0</v>
      </c>
      <c r="AI76">
        <v>42.84542593</v>
      </c>
      <c r="AJ76" t="s">
        <v>973</v>
      </c>
      <c r="AL76">
        <v>-105.58447862</v>
      </c>
      <c r="AN76" t="s">
        <v>1126</v>
      </c>
      <c r="AO76">
        <v>1.968998754775673</v>
      </c>
      <c r="AP76" t="s">
        <v>1521</v>
      </c>
      <c r="AQ76">
        <v>2019</v>
      </c>
      <c r="AR76">
        <v>16</v>
      </c>
    </row>
    <row r="77" spans="1:44">
      <c r="A77" t="s">
        <v>44</v>
      </c>
      <c r="B77" s="2">
        <v>43617</v>
      </c>
      <c r="C77" s="2">
        <v>43742</v>
      </c>
      <c r="D77" t="s">
        <v>60</v>
      </c>
      <c r="E77">
        <v>36</v>
      </c>
      <c r="F77" t="s">
        <v>153</v>
      </c>
      <c r="G77" t="s">
        <v>256</v>
      </c>
      <c r="J77">
        <v>820.8200073199999</v>
      </c>
      <c r="K77">
        <v>18</v>
      </c>
      <c r="L77">
        <v>33</v>
      </c>
      <c r="M77" t="s">
        <v>332</v>
      </c>
      <c r="N77">
        <v>72</v>
      </c>
      <c r="O77" t="s">
        <v>333</v>
      </c>
      <c r="P77">
        <f>"01687/0289"</f>
        <v>0</v>
      </c>
      <c r="Q77" t="s">
        <v>637</v>
      </c>
      <c r="R77" t="s">
        <v>956</v>
      </c>
      <c r="S77" s="2">
        <v>43617</v>
      </c>
      <c r="T77" t="s">
        <v>961</v>
      </c>
      <c r="U77">
        <v>1</v>
      </c>
      <c r="V77" t="s">
        <v>973</v>
      </c>
      <c r="X77">
        <v>36</v>
      </c>
      <c r="AA77">
        <v>0</v>
      </c>
      <c r="AB77">
        <v>0</v>
      </c>
      <c r="AC77" t="s">
        <v>990</v>
      </c>
      <c r="AG77">
        <v>0</v>
      </c>
      <c r="AI77">
        <v>42.83101406</v>
      </c>
      <c r="AJ77" t="s">
        <v>973</v>
      </c>
      <c r="AL77">
        <v>-105.54546796</v>
      </c>
      <c r="AN77" t="s">
        <v>1121</v>
      </c>
      <c r="AO77">
        <v>1.182472617221889</v>
      </c>
      <c r="AP77" t="s">
        <v>1519</v>
      </c>
      <c r="AQ77">
        <v>2019</v>
      </c>
      <c r="AR77">
        <v>16</v>
      </c>
    </row>
    <row r="78" spans="1:44">
      <c r="A78" t="s">
        <v>44</v>
      </c>
      <c r="B78" s="2">
        <v>43617</v>
      </c>
      <c r="C78" s="2">
        <v>43742</v>
      </c>
      <c r="D78" t="s">
        <v>60</v>
      </c>
      <c r="E78">
        <v>36</v>
      </c>
      <c r="F78" t="s">
        <v>153</v>
      </c>
      <c r="G78" t="s">
        <v>256</v>
      </c>
      <c r="J78">
        <v>820.8200073199999</v>
      </c>
      <c r="K78">
        <v>14</v>
      </c>
      <c r="L78">
        <v>33</v>
      </c>
      <c r="M78" t="s">
        <v>332</v>
      </c>
      <c r="N78">
        <v>73</v>
      </c>
      <c r="O78" t="s">
        <v>333</v>
      </c>
      <c r="P78">
        <f>"01687/0289"</f>
        <v>0</v>
      </c>
      <c r="Q78" t="s">
        <v>637</v>
      </c>
      <c r="R78" t="s">
        <v>956</v>
      </c>
      <c r="S78" s="2">
        <v>43617</v>
      </c>
      <c r="T78" t="s">
        <v>961</v>
      </c>
      <c r="U78">
        <v>1</v>
      </c>
      <c r="V78" t="s">
        <v>973</v>
      </c>
      <c r="X78">
        <v>36</v>
      </c>
      <c r="AA78">
        <v>0</v>
      </c>
      <c r="AB78">
        <v>0</v>
      </c>
      <c r="AC78" t="s">
        <v>990</v>
      </c>
      <c r="AG78">
        <v>0</v>
      </c>
      <c r="AI78">
        <v>42.83100257</v>
      </c>
      <c r="AJ78" t="s">
        <v>973</v>
      </c>
      <c r="AL78">
        <v>-105.58460073</v>
      </c>
      <c r="AN78" t="s">
        <v>1128</v>
      </c>
      <c r="AO78">
        <v>1.236404914364927</v>
      </c>
      <c r="AP78" t="s">
        <v>1521</v>
      </c>
      <c r="AQ78">
        <v>2019</v>
      </c>
      <c r="AR78">
        <v>16</v>
      </c>
    </row>
    <row r="79" spans="1:44">
      <c r="A79" t="s">
        <v>44</v>
      </c>
      <c r="B79" s="2">
        <v>43617</v>
      </c>
      <c r="C79" s="2">
        <v>43742</v>
      </c>
      <c r="D79" t="s">
        <v>60</v>
      </c>
      <c r="E79">
        <v>36</v>
      </c>
      <c r="F79" t="s">
        <v>153</v>
      </c>
      <c r="G79" t="s">
        <v>256</v>
      </c>
      <c r="J79">
        <v>820.8200073199999</v>
      </c>
      <c r="K79">
        <v>18</v>
      </c>
      <c r="L79">
        <v>33</v>
      </c>
      <c r="M79" t="s">
        <v>332</v>
      </c>
      <c r="N79">
        <v>72</v>
      </c>
      <c r="O79" t="s">
        <v>333</v>
      </c>
      <c r="P79">
        <f>"01687/0289"</f>
        <v>0</v>
      </c>
      <c r="Q79" t="s">
        <v>637</v>
      </c>
      <c r="R79" t="s">
        <v>956</v>
      </c>
      <c r="S79" s="2">
        <v>43617</v>
      </c>
      <c r="T79" t="s">
        <v>961</v>
      </c>
      <c r="U79">
        <v>1</v>
      </c>
      <c r="V79" t="s">
        <v>973</v>
      </c>
      <c r="X79">
        <v>36</v>
      </c>
      <c r="AA79">
        <v>0</v>
      </c>
      <c r="AB79">
        <v>0</v>
      </c>
      <c r="AC79" t="s">
        <v>990</v>
      </c>
      <c r="AG79">
        <v>0</v>
      </c>
      <c r="AI79">
        <v>42.83101406</v>
      </c>
      <c r="AJ79" t="s">
        <v>973</v>
      </c>
      <c r="AL79">
        <v>-105.54546796</v>
      </c>
      <c r="AN79" t="s">
        <v>1121</v>
      </c>
      <c r="AO79">
        <v>1.182472617221889</v>
      </c>
      <c r="AP79" t="s">
        <v>1519</v>
      </c>
      <c r="AQ79">
        <v>2019</v>
      </c>
      <c r="AR79">
        <v>16</v>
      </c>
    </row>
    <row r="80" spans="1:44">
      <c r="A80" t="s">
        <v>44</v>
      </c>
      <c r="B80" s="2">
        <v>43617</v>
      </c>
      <c r="C80" s="2">
        <v>43742</v>
      </c>
      <c r="D80" t="s">
        <v>60</v>
      </c>
      <c r="E80">
        <v>36</v>
      </c>
      <c r="F80" t="s">
        <v>153</v>
      </c>
      <c r="G80" t="s">
        <v>256</v>
      </c>
      <c r="J80">
        <v>820.8200073199999</v>
      </c>
      <c r="K80">
        <v>18</v>
      </c>
      <c r="L80">
        <v>33</v>
      </c>
      <c r="M80" t="s">
        <v>332</v>
      </c>
      <c r="N80">
        <v>72</v>
      </c>
      <c r="O80" t="s">
        <v>333</v>
      </c>
      <c r="P80">
        <f>"01687/0289"</f>
        <v>0</v>
      </c>
      <c r="Q80" t="s">
        <v>637</v>
      </c>
      <c r="R80" t="s">
        <v>956</v>
      </c>
      <c r="S80" s="2">
        <v>43617</v>
      </c>
      <c r="T80" t="s">
        <v>961</v>
      </c>
      <c r="U80">
        <v>1</v>
      </c>
      <c r="V80" t="s">
        <v>973</v>
      </c>
      <c r="X80">
        <v>36</v>
      </c>
      <c r="AA80">
        <v>0</v>
      </c>
      <c r="AB80">
        <v>0</v>
      </c>
      <c r="AC80" t="s">
        <v>990</v>
      </c>
      <c r="AG80">
        <v>0</v>
      </c>
      <c r="AI80">
        <v>42.83101406</v>
      </c>
      <c r="AJ80" t="s">
        <v>973</v>
      </c>
      <c r="AL80">
        <v>-105.54546796</v>
      </c>
      <c r="AN80" t="s">
        <v>1121</v>
      </c>
      <c r="AO80">
        <v>1.182472617221889</v>
      </c>
      <c r="AP80" t="s">
        <v>1519</v>
      </c>
      <c r="AQ80">
        <v>2019</v>
      </c>
      <c r="AR80">
        <v>16</v>
      </c>
    </row>
    <row r="81" spans="1:44">
      <c r="A81" t="s">
        <v>44</v>
      </c>
      <c r="B81" s="2">
        <v>43617</v>
      </c>
      <c r="C81" s="2">
        <v>43742</v>
      </c>
      <c r="D81" t="s">
        <v>60</v>
      </c>
      <c r="E81">
        <v>36</v>
      </c>
      <c r="F81" t="s">
        <v>153</v>
      </c>
      <c r="G81" t="s">
        <v>256</v>
      </c>
      <c r="J81">
        <v>820.8200073199999</v>
      </c>
      <c r="K81">
        <v>30</v>
      </c>
      <c r="L81">
        <v>33</v>
      </c>
      <c r="M81" t="s">
        <v>332</v>
      </c>
      <c r="N81">
        <v>72</v>
      </c>
      <c r="O81" t="s">
        <v>333</v>
      </c>
      <c r="P81">
        <f>"01687/0289"</f>
        <v>0</v>
      </c>
      <c r="Q81" t="s">
        <v>637</v>
      </c>
      <c r="R81" t="s">
        <v>956</v>
      </c>
      <c r="S81" s="2">
        <v>43617</v>
      </c>
      <c r="T81" t="s">
        <v>961</v>
      </c>
      <c r="U81">
        <v>1</v>
      </c>
      <c r="V81" t="s">
        <v>973</v>
      </c>
      <c r="X81">
        <v>36</v>
      </c>
      <c r="AA81">
        <v>0</v>
      </c>
      <c r="AB81">
        <v>0</v>
      </c>
      <c r="AC81" t="s">
        <v>990</v>
      </c>
      <c r="AG81">
        <v>0</v>
      </c>
      <c r="AI81">
        <v>42.80206436</v>
      </c>
      <c r="AJ81" t="s">
        <v>973</v>
      </c>
      <c r="AL81">
        <v>-105.54543755</v>
      </c>
      <c r="AN81" t="s">
        <v>1127</v>
      </c>
      <c r="AO81">
        <v>1.624093244937623</v>
      </c>
      <c r="AP81" t="s">
        <v>1523</v>
      </c>
      <c r="AQ81">
        <v>2019</v>
      </c>
      <c r="AR81">
        <v>16</v>
      </c>
    </row>
    <row r="82" spans="1:44">
      <c r="A82" t="s">
        <v>44</v>
      </c>
      <c r="B82" s="2">
        <v>43617</v>
      </c>
      <c r="C82" s="2">
        <v>43742</v>
      </c>
      <c r="D82" t="s">
        <v>60</v>
      </c>
      <c r="E82">
        <v>36</v>
      </c>
      <c r="F82" t="s">
        <v>153</v>
      </c>
      <c r="G82" t="s">
        <v>256</v>
      </c>
      <c r="J82">
        <v>820.8200073199999</v>
      </c>
      <c r="K82">
        <v>14</v>
      </c>
      <c r="L82">
        <v>33</v>
      </c>
      <c r="M82" t="s">
        <v>332</v>
      </c>
      <c r="N82">
        <v>73</v>
      </c>
      <c r="O82" t="s">
        <v>333</v>
      </c>
      <c r="P82">
        <f>"01687/0289"</f>
        <v>0</v>
      </c>
      <c r="Q82" t="s">
        <v>637</v>
      </c>
      <c r="R82" t="s">
        <v>956</v>
      </c>
      <c r="S82" s="2">
        <v>43617</v>
      </c>
      <c r="T82" t="s">
        <v>961</v>
      </c>
      <c r="U82">
        <v>1</v>
      </c>
      <c r="V82" t="s">
        <v>973</v>
      </c>
      <c r="X82">
        <v>36</v>
      </c>
      <c r="AA82">
        <v>0</v>
      </c>
      <c r="AB82">
        <v>0</v>
      </c>
      <c r="AC82" t="s">
        <v>990</v>
      </c>
      <c r="AG82">
        <v>0</v>
      </c>
      <c r="AI82">
        <v>42.83100257</v>
      </c>
      <c r="AJ82" t="s">
        <v>973</v>
      </c>
      <c r="AL82">
        <v>-105.58460073</v>
      </c>
      <c r="AN82" t="s">
        <v>1128</v>
      </c>
      <c r="AO82">
        <v>1.236404914364927</v>
      </c>
      <c r="AP82" t="s">
        <v>1521</v>
      </c>
      <c r="AQ82">
        <v>2019</v>
      </c>
      <c r="AR82">
        <v>16</v>
      </c>
    </row>
    <row r="83" spans="1:44">
      <c r="A83" t="s">
        <v>44</v>
      </c>
      <c r="B83" s="2">
        <v>43628</v>
      </c>
      <c r="C83" s="2">
        <v>43742</v>
      </c>
      <c r="D83" t="s">
        <v>61</v>
      </c>
      <c r="E83">
        <v>36</v>
      </c>
      <c r="F83" t="s">
        <v>154</v>
      </c>
      <c r="G83" t="s">
        <v>256</v>
      </c>
      <c r="J83">
        <v>820.8200073199999</v>
      </c>
      <c r="K83">
        <v>17</v>
      </c>
      <c r="L83">
        <v>33</v>
      </c>
      <c r="M83" t="s">
        <v>332</v>
      </c>
      <c r="N83">
        <v>72</v>
      </c>
      <c r="O83" t="s">
        <v>333</v>
      </c>
      <c r="P83">
        <f>"01687/0291"</f>
        <v>0</v>
      </c>
      <c r="Q83" t="s">
        <v>638</v>
      </c>
      <c r="R83" t="s">
        <v>956</v>
      </c>
      <c r="S83" s="2">
        <v>43628</v>
      </c>
      <c r="T83" t="s">
        <v>961</v>
      </c>
      <c r="U83">
        <v>1</v>
      </c>
      <c r="V83" t="s">
        <v>973</v>
      </c>
      <c r="X83">
        <v>36</v>
      </c>
      <c r="AA83">
        <v>0</v>
      </c>
      <c r="AB83">
        <v>0</v>
      </c>
      <c r="AC83" t="s">
        <v>991</v>
      </c>
      <c r="AG83">
        <v>0</v>
      </c>
      <c r="AI83">
        <v>42.83132689</v>
      </c>
      <c r="AJ83" t="s">
        <v>973</v>
      </c>
      <c r="AL83">
        <v>-105.52569939</v>
      </c>
      <c r="AN83" t="s">
        <v>1120</v>
      </c>
      <c r="AO83">
        <v>2.089453225711539</v>
      </c>
      <c r="AP83" t="s">
        <v>1519</v>
      </c>
      <c r="AQ83">
        <v>2019</v>
      </c>
      <c r="AR83">
        <v>16</v>
      </c>
    </row>
    <row r="84" spans="1:44">
      <c r="A84" t="s">
        <v>44</v>
      </c>
      <c r="B84" s="2">
        <v>43628</v>
      </c>
      <c r="C84" s="2">
        <v>43742</v>
      </c>
      <c r="D84" t="s">
        <v>61</v>
      </c>
      <c r="E84">
        <v>36</v>
      </c>
      <c r="F84" t="s">
        <v>154</v>
      </c>
      <c r="G84" t="s">
        <v>256</v>
      </c>
      <c r="J84">
        <v>820.8200073199999</v>
      </c>
      <c r="K84">
        <v>11</v>
      </c>
      <c r="L84">
        <v>33</v>
      </c>
      <c r="M84" t="s">
        <v>332</v>
      </c>
      <c r="N84">
        <v>73</v>
      </c>
      <c r="O84" t="s">
        <v>333</v>
      </c>
      <c r="P84">
        <f>"01687/0291"</f>
        <v>0</v>
      </c>
      <c r="Q84" t="s">
        <v>638</v>
      </c>
      <c r="R84" t="s">
        <v>956</v>
      </c>
      <c r="S84" s="2">
        <v>43628</v>
      </c>
      <c r="T84" t="s">
        <v>961</v>
      </c>
      <c r="U84">
        <v>1</v>
      </c>
      <c r="V84" t="s">
        <v>973</v>
      </c>
      <c r="X84">
        <v>36</v>
      </c>
      <c r="AA84">
        <v>0</v>
      </c>
      <c r="AB84">
        <v>0</v>
      </c>
      <c r="AC84" t="s">
        <v>991</v>
      </c>
      <c r="AG84">
        <v>0</v>
      </c>
      <c r="AI84">
        <v>42.84542593</v>
      </c>
      <c r="AJ84" t="s">
        <v>973</v>
      </c>
      <c r="AL84">
        <v>-105.58447862</v>
      </c>
      <c r="AN84" t="s">
        <v>1126</v>
      </c>
      <c r="AO84">
        <v>1.968998754775673</v>
      </c>
      <c r="AP84" t="s">
        <v>1521</v>
      </c>
      <c r="AQ84">
        <v>2019</v>
      </c>
      <c r="AR84">
        <v>16</v>
      </c>
    </row>
    <row r="85" spans="1:44">
      <c r="A85" t="s">
        <v>44</v>
      </c>
      <c r="B85" s="2">
        <v>43628</v>
      </c>
      <c r="C85" s="2">
        <v>43742</v>
      </c>
      <c r="D85" t="s">
        <v>61</v>
      </c>
      <c r="E85">
        <v>36</v>
      </c>
      <c r="F85" t="s">
        <v>154</v>
      </c>
      <c r="G85" t="s">
        <v>256</v>
      </c>
      <c r="J85">
        <v>820.8200073199999</v>
      </c>
      <c r="K85">
        <v>30</v>
      </c>
      <c r="L85">
        <v>33</v>
      </c>
      <c r="M85" t="s">
        <v>332</v>
      </c>
      <c r="N85">
        <v>72</v>
      </c>
      <c r="O85" t="s">
        <v>333</v>
      </c>
      <c r="P85">
        <f>"01687/0291"</f>
        <v>0</v>
      </c>
      <c r="Q85" t="s">
        <v>638</v>
      </c>
      <c r="R85" t="s">
        <v>956</v>
      </c>
      <c r="S85" s="2">
        <v>43628</v>
      </c>
      <c r="T85" t="s">
        <v>961</v>
      </c>
      <c r="U85">
        <v>1</v>
      </c>
      <c r="V85" t="s">
        <v>973</v>
      </c>
      <c r="X85">
        <v>36</v>
      </c>
      <c r="AA85">
        <v>0</v>
      </c>
      <c r="AB85">
        <v>0</v>
      </c>
      <c r="AC85" t="s">
        <v>991</v>
      </c>
      <c r="AG85">
        <v>0</v>
      </c>
      <c r="AI85">
        <v>42.80206436</v>
      </c>
      <c r="AJ85" t="s">
        <v>973</v>
      </c>
      <c r="AL85">
        <v>-105.54543755</v>
      </c>
      <c r="AN85" t="s">
        <v>1127</v>
      </c>
      <c r="AO85">
        <v>1.624093244937623</v>
      </c>
      <c r="AP85" t="s">
        <v>1523</v>
      </c>
      <c r="AQ85">
        <v>2019</v>
      </c>
      <c r="AR85">
        <v>16</v>
      </c>
    </row>
    <row r="86" spans="1:44">
      <c r="A86" t="s">
        <v>44</v>
      </c>
      <c r="B86" s="2">
        <v>43628</v>
      </c>
      <c r="C86" s="2">
        <v>43742</v>
      </c>
      <c r="D86" t="s">
        <v>61</v>
      </c>
      <c r="E86">
        <v>36</v>
      </c>
      <c r="F86" t="s">
        <v>154</v>
      </c>
      <c r="G86" t="s">
        <v>256</v>
      </c>
      <c r="J86">
        <v>820.8200073199999</v>
      </c>
      <c r="K86">
        <v>18</v>
      </c>
      <c r="L86">
        <v>33</v>
      </c>
      <c r="M86" t="s">
        <v>332</v>
      </c>
      <c r="N86">
        <v>72</v>
      </c>
      <c r="O86" t="s">
        <v>333</v>
      </c>
      <c r="P86">
        <f>"01687/0291"</f>
        <v>0</v>
      </c>
      <c r="Q86" t="s">
        <v>638</v>
      </c>
      <c r="R86" t="s">
        <v>956</v>
      </c>
      <c r="S86" s="2">
        <v>43628</v>
      </c>
      <c r="T86" t="s">
        <v>961</v>
      </c>
      <c r="U86">
        <v>1</v>
      </c>
      <c r="V86" t="s">
        <v>973</v>
      </c>
      <c r="X86">
        <v>36</v>
      </c>
      <c r="AA86">
        <v>0</v>
      </c>
      <c r="AB86">
        <v>0</v>
      </c>
      <c r="AC86" t="s">
        <v>991</v>
      </c>
      <c r="AG86">
        <v>0</v>
      </c>
      <c r="AI86">
        <v>42.83101406</v>
      </c>
      <c r="AJ86" t="s">
        <v>973</v>
      </c>
      <c r="AL86">
        <v>-105.54546796</v>
      </c>
      <c r="AN86" t="s">
        <v>1121</v>
      </c>
      <c r="AO86">
        <v>1.182472617221889</v>
      </c>
      <c r="AP86" t="s">
        <v>1519</v>
      </c>
      <c r="AQ86">
        <v>2019</v>
      </c>
      <c r="AR86">
        <v>16</v>
      </c>
    </row>
    <row r="87" spans="1:44">
      <c r="A87" t="s">
        <v>44</v>
      </c>
      <c r="B87" s="2">
        <v>43628</v>
      </c>
      <c r="C87" s="2">
        <v>43742</v>
      </c>
      <c r="D87" t="s">
        <v>61</v>
      </c>
      <c r="E87">
        <v>36</v>
      </c>
      <c r="F87" t="s">
        <v>154</v>
      </c>
      <c r="G87" t="s">
        <v>256</v>
      </c>
      <c r="J87">
        <v>820.8200073199999</v>
      </c>
      <c r="K87">
        <v>17</v>
      </c>
      <c r="L87">
        <v>33</v>
      </c>
      <c r="M87" t="s">
        <v>332</v>
      </c>
      <c r="N87">
        <v>72</v>
      </c>
      <c r="O87" t="s">
        <v>333</v>
      </c>
      <c r="P87">
        <f>"01687/0291"</f>
        <v>0</v>
      </c>
      <c r="Q87" t="s">
        <v>638</v>
      </c>
      <c r="R87" t="s">
        <v>956</v>
      </c>
      <c r="S87" s="2">
        <v>43628</v>
      </c>
      <c r="T87" t="s">
        <v>961</v>
      </c>
      <c r="U87">
        <v>1</v>
      </c>
      <c r="V87" t="s">
        <v>973</v>
      </c>
      <c r="X87">
        <v>36</v>
      </c>
      <c r="AA87">
        <v>0</v>
      </c>
      <c r="AB87">
        <v>0</v>
      </c>
      <c r="AC87" t="s">
        <v>991</v>
      </c>
      <c r="AG87">
        <v>0</v>
      </c>
      <c r="AI87">
        <v>42.83132689</v>
      </c>
      <c r="AJ87" t="s">
        <v>973</v>
      </c>
      <c r="AL87">
        <v>-105.52569939</v>
      </c>
      <c r="AN87" t="s">
        <v>1120</v>
      </c>
      <c r="AO87">
        <v>2.089453225711539</v>
      </c>
      <c r="AP87" t="s">
        <v>1519</v>
      </c>
      <c r="AQ87">
        <v>2019</v>
      </c>
      <c r="AR87">
        <v>16</v>
      </c>
    </row>
    <row r="88" spans="1:44">
      <c r="A88" t="s">
        <v>44</v>
      </c>
      <c r="B88" s="2">
        <v>43628</v>
      </c>
      <c r="C88" s="2">
        <v>43742</v>
      </c>
      <c r="D88" t="s">
        <v>61</v>
      </c>
      <c r="E88">
        <v>36</v>
      </c>
      <c r="F88" t="s">
        <v>154</v>
      </c>
      <c r="G88" t="s">
        <v>256</v>
      </c>
      <c r="J88">
        <v>820.8200073199999</v>
      </c>
      <c r="K88">
        <v>14</v>
      </c>
      <c r="L88">
        <v>33</v>
      </c>
      <c r="M88" t="s">
        <v>332</v>
      </c>
      <c r="N88">
        <v>73</v>
      </c>
      <c r="O88" t="s">
        <v>333</v>
      </c>
      <c r="P88">
        <f>"01687/0291"</f>
        <v>0</v>
      </c>
      <c r="Q88" t="s">
        <v>638</v>
      </c>
      <c r="R88" t="s">
        <v>956</v>
      </c>
      <c r="S88" s="2">
        <v>43628</v>
      </c>
      <c r="T88" t="s">
        <v>961</v>
      </c>
      <c r="U88">
        <v>1</v>
      </c>
      <c r="V88" t="s">
        <v>973</v>
      </c>
      <c r="X88">
        <v>36</v>
      </c>
      <c r="AA88">
        <v>0</v>
      </c>
      <c r="AB88">
        <v>0</v>
      </c>
      <c r="AC88" t="s">
        <v>991</v>
      </c>
      <c r="AG88">
        <v>0</v>
      </c>
      <c r="AI88">
        <v>42.83100257</v>
      </c>
      <c r="AJ88" t="s">
        <v>973</v>
      </c>
      <c r="AL88">
        <v>-105.58460073</v>
      </c>
      <c r="AN88" t="s">
        <v>1128</v>
      </c>
      <c r="AO88">
        <v>1.236404914364927</v>
      </c>
      <c r="AP88" t="s">
        <v>1521</v>
      </c>
      <c r="AQ88">
        <v>2019</v>
      </c>
      <c r="AR88">
        <v>16</v>
      </c>
    </row>
    <row r="89" spans="1:44">
      <c r="A89" t="s">
        <v>44</v>
      </c>
      <c r="B89" s="2">
        <v>43628</v>
      </c>
      <c r="C89" s="2">
        <v>43742</v>
      </c>
      <c r="D89" t="s">
        <v>61</v>
      </c>
      <c r="E89">
        <v>36</v>
      </c>
      <c r="F89" t="s">
        <v>154</v>
      </c>
      <c r="G89" t="s">
        <v>256</v>
      </c>
      <c r="J89">
        <v>820.8200073199999</v>
      </c>
      <c r="K89">
        <v>17</v>
      </c>
      <c r="L89">
        <v>33</v>
      </c>
      <c r="M89" t="s">
        <v>332</v>
      </c>
      <c r="N89">
        <v>72</v>
      </c>
      <c r="O89" t="s">
        <v>333</v>
      </c>
      <c r="P89">
        <f>"01687/0291"</f>
        <v>0</v>
      </c>
      <c r="Q89" t="s">
        <v>638</v>
      </c>
      <c r="R89" t="s">
        <v>956</v>
      </c>
      <c r="S89" s="2">
        <v>43628</v>
      </c>
      <c r="T89" t="s">
        <v>961</v>
      </c>
      <c r="U89">
        <v>1</v>
      </c>
      <c r="V89" t="s">
        <v>973</v>
      </c>
      <c r="X89">
        <v>36</v>
      </c>
      <c r="AA89">
        <v>0</v>
      </c>
      <c r="AB89">
        <v>0</v>
      </c>
      <c r="AC89" t="s">
        <v>991</v>
      </c>
      <c r="AG89">
        <v>0</v>
      </c>
      <c r="AI89">
        <v>42.83132689</v>
      </c>
      <c r="AJ89" t="s">
        <v>973</v>
      </c>
      <c r="AL89">
        <v>-105.52569939</v>
      </c>
      <c r="AN89" t="s">
        <v>1120</v>
      </c>
      <c r="AO89">
        <v>2.089453225711539</v>
      </c>
      <c r="AP89" t="s">
        <v>1519</v>
      </c>
      <c r="AQ89">
        <v>2019</v>
      </c>
      <c r="AR89">
        <v>16</v>
      </c>
    </row>
    <row r="90" spans="1:44">
      <c r="A90" t="s">
        <v>44</v>
      </c>
      <c r="B90" s="2">
        <v>43628</v>
      </c>
      <c r="C90" s="2">
        <v>43742</v>
      </c>
      <c r="D90" t="s">
        <v>61</v>
      </c>
      <c r="E90">
        <v>36</v>
      </c>
      <c r="F90" t="s">
        <v>154</v>
      </c>
      <c r="G90" t="s">
        <v>256</v>
      </c>
      <c r="J90">
        <v>820.8200073199999</v>
      </c>
      <c r="K90">
        <v>18</v>
      </c>
      <c r="L90">
        <v>33</v>
      </c>
      <c r="M90" t="s">
        <v>332</v>
      </c>
      <c r="N90">
        <v>72</v>
      </c>
      <c r="O90" t="s">
        <v>333</v>
      </c>
      <c r="P90">
        <f>"01687/0291"</f>
        <v>0</v>
      </c>
      <c r="Q90" t="s">
        <v>638</v>
      </c>
      <c r="R90" t="s">
        <v>956</v>
      </c>
      <c r="S90" s="2">
        <v>43628</v>
      </c>
      <c r="T90" t="s">
        <v>961</v>
      </c>
      <c r="U90">
        <v>1</v>
      </c>
      <c r="V90" t="s">
        <v>973</v>
      </c>
      <c r="X90">
        <v>36</v>
      </c>
      <c r="AA90">
        <v>0</v>
      </c>
      <c r="AB90">
        <v>0</v>
      </c>
      <c r="AC90" t="s">
        <v>991</v>
      </c>
      <c r="AG90">
        <v>0</v>
      </c>
      <c r="AI90">
        <v>42.83101406</v>
      </c>
      <c r="AJ90" t="s">
        <v>973</v>
      </c>
      <c r="AL90">
        <v>-105.54546796</v>
      </c>
      <c r="AN90" t="s">
        <v>1121</v>
      </c>
      <c r="AO90">
        <v>1.182472617221889</v>
      </c>
      <c r="AP90" t="s">
        <v>1519</v>
      </c>
      <c r="AQ90">
        <v>2019</v>
      </c>
      <c r="AR90">
        <v>16</v>
      </c>
    </row>
    <row r="91" spans="1:44">
      <c r="A91" t="s">
        <v>44</v>
      </c>
      <c r="B91" s="2">
        <v>43628</v>
      </c>
      <c r="C91" s="2">
        <v>43742</v>
      </c>
      <c r="D91" t="s">
        <v>61</v>
      </c>
      <c r="E91">
        <v>36</v>
      </c>
      <c r="F91" t="s">
        <v>154</v>
      </c>
      <c r="G91" t="s">
        <v>256</v>
      </c>
      <c r="J91">
        <v>820.8200073199999</v>
      </c>
      <c r="K91">
        <v>17</v>
      </c>
      <c r="L91">
        <v>33</v>
      </c>
      <c r="M91" t="s">
        <v>332</v>
      </c>
      <c r="N91">
        <v>72</v>
      </c>
      <c r="O91" t="s">
        <v>333</v>
      </c>
      <c r="P91">
        <f>"01687/0291"</f>
        <v>0</v>
      </c>
      <c r="Q91" t="s">
        <v>638</v>
      </c>
      <c r="R91" t="s">
        <v>956</v>
      </c>
      <c r="S91" s="2">
        <v>43628</v>
      </c>
      <c r="T91" t="s">
        <v>961</v>
      </c>
      <c r="U91">
        <v>1</v>
      </c>
      <c r="V91" t="s">
        <v>973</v>
      </c>
      <c r="X91">
        <v>36</v>
      </c>
      <c r="AA91">
        <v>0</v>
      </c>
      <c r="AB91">
        <v>0</v>
      </c>
      <c r="AC91" t="s">
        <v>991</v>
      </c>
      <c r="AG91">
        <v>0</v>
      </c>
      <c r="AI91">
        <v>42.83132689</v>
      </c>
      <c r="AJ91" t="s">
        <v>973</v>
      </c>
      <c r="AL91">
        <v>-105.52569939</v>
      </c>
      <c r="AN91" t="s">
        <v>1120</v>
      </c>
      <c r="AO91">
        <v>2.089453225711539</v>
      </c>
      <c r="AP91" t="s">
        <v>1519</v>
      </c>
      <c r="AQ91">
        <v>2019</v>
      </c>
      <c r="AR91">
        <v>16</v>
      </c>
    </row>
    <row r="92" spans="1:44">
      <c r="A92" t="s">
        <v>44</v>
      </c>
      <c r="B92" s="2">
        <v>43628</v>
      </c>
      <c r="C92" s="2">
        <v>43742</v>
      </c>
      <c r="D92" t="s">
        <v>61</v>
      </c>
      <c r="E92">
        <v>36</v>
      </c>
      <c r="F92" t="s">
        <v>154</v>
      </c>
      <c r="G92" t="s">
        <v>256</v>
      </c>
      <c r="J92">
        <v>820.8200073199999</v>
      </c>
      <c r="K92">
        <v>7</v>
      </c>
      <c r="L92">
        <v>33</v>
      </c>
      <c r="M92" t="s">
        <v>332</v>
      </c>
      <c r="N92">
        <v>72</v>
      </c>
      <c r="O92" t="s">
        <v>333</v>
      </c>
      <c r="P92">
        <f>"01687/0291"</f>
        <v>0</v>
      </c>
      <c r="Q92" t="s">
        <v>638</v>
      </c>
      <c r="R92" t="s">
        <v>956</v>
      </c>
      <c r="S92" s="2">
        <v>43628</v>
      </c>
      <c r="T92" t="s">
        <v>961</v>
      </c>
      <c r="U92">
        <v>1</v>
      </c>
      <c r="V92" t="s">
        <v>973</v>
      </c>
      <c r="X92">
        <v>36</v>
      </c>
      <c r="AA92">
        <v>0</v>
      </c>
      <c r="AB92">
        <v>0</v>
      </c>
      <c r="AC92" t="s">
        <v>991</v>
      </c>
      <c r="AG92">
        <v>0</v>
      </c>
      <c r="AI92">
        <v>42.84562815</v>
      </c>
      <c r="AJ92" t="s">
        <v>973</v>
      </c>
      <c r="AL92">
        <v>-105.54546791</v>
      </c>
      <c r="AN92" t="s">
        <v>1125</v>
      </c>
      <c r="AO92">
        <v>1.950721664266807</v>
      </c>
      <c r="AP92" t="s">
        <v>1519</v>
      </c>
      <c r="AQ92">
        <v>2019</v>
      </c>
      <c r="AR92">
        <v>16</v>
      </c>
    </row>
    <row r="93" spans="1:44">
      <c r="A93" t="s">
        <v>44</v>
      </c>
      <c r="B93" s="2">
        <v>43628</v>
      </c>
      <c r="C93" s="2">
        <v>43742</v>
      </c>
      <c r="D93" t="s">
        <v>61</v>
      </c>
      <c r="E93">
        <v>36</v>
      </c>
      <c r="F93" t="s">
        <v>154</v>
      </c>
      <c r="G93" t="s">
        <v>256</v>
      </c>
      <c r="J93">
        <v>820.8200073199999</v>
      </c>
      <c r="K93">
        <v>14</v>
      </c>
      <c r="L93">
        <v>33</v>
      </c>
      <c r="M93" t="s">
        <v>332</v>
      </c>
      <c r="N93">
        <v>73</v>
      </c>
      <c r="O93" t="s">
        <v>333</v>
      </c>
      <c r="P93">
        <f>"01687/0291"</f>
        <v>0</v>
      </c>
      <c r="Q93" t="s">
        <v>638</v>
      </c>
      <c r="R93" t="s">
        <v>956</v>
      </c>
      <c r="S93" s="2">
        <v>43628</v>
      </c>
      <c r="T93" t="s">
        <v>961</v>
      </c>
      <c r="U93">
        <v>1</v>
      </c>
      <c r="V93" t="s">
        <v>973</v>
      </c>
      <c r="X93">
        <v>36</v>
      </c>
      <c r="AA93">
        <v>0</v>
      </c>
      <c r="AB93">
        <v>0</v>
      </c>
      <c r="AC93" t="s">
        <v>991</v>
      </c>
      <c r="AG93">
        <v>0</v>
      </c>
      <c r="AI93">
        <v>42.83100257</v>
      </c>
      <c r="AJ93" t="s">
        <v>973</v>
      </c>
      <c r="AL93">
        <v>-105.58460073</v>
      </c>
      <c r="AN93" t="s">
        <v>1128</v>
      </c>
      <c r="AO93">
        <v>1.236404914364927</v>
      </c>
      <c r="AP93" t="s">
        <v>1521</v>
      </c>
      <c r="AQ93">
        <v>2019</v>
      </c>
      <c r="AR93">
        <v>16</v>
      </c>
    </row>
    <row r="94" spans="1:44">
      <c r="A94" t="s">
        <v>44</v>
      </c>
      <c r="B94" s="2">
        <v>43628</v>
      </c>
      <c r="C94" s="2">
        <v>43742</v>
      </c>
      <c r="D94" t="s">
        <v>61</v>
      </c>
      <c r="E94">
        <v>36</v>
      </c>
      <c r="F94" t="s">
        <v>154</v>
      </c>
      <c r="G94" t="s">
        <v>256</v>
      </c>
      <c r="J94">
        <v>820.8200073199999</v>
      </c>
      <c r="K94">
        <v>14</v>
      </c>
      <c r="L94">
        <v>33</v>
      </c>
      <c r="M94" t="s">
        <v>332</v>
      </c>
      <c r="N94">
        <v>73</v>
      </c>
      <c r="O94" t="s">
        <v>333</v>
      </c>
      <c r="P94">
        <f>"01687/0291"</f>
        <v>0</v>
      </c>
      <c r="Q94" t="s">
        <v>638</v>
      </c>
      <c r="R94" t="s">
        <v>956</v>
      </c>
      <c r="S94" s="2">
        <v>43628</v>
      </c>
      <c r="T94" t="s">
        <v>961</v>
      </c>
      <c r="U94">
        <v>1</v>
      </c>
      <c r="V94" t="s">
        <v>973</v>
      </c>
      <c r="X94">
        <v>36</v>
      </c>
      <c r="AA94">
        <v>0</v>
      </c>
      <c r="AB94">
        <v>0</v>
      </c>
      <c r="AC94" t="s">
        <v>991</v>
      </c>
      <c r="AG94">
        <v>0</v>
      </c>
      <c r="AI94">
        <v>42.83100257</v>
      </c>
      <c r="AJ94" t="s">
        <v>973</v>
      </c>
      <c r="AL94">
        <v>-105.58460073</v>
      </c>
      <c r="AN94" t="s">
        <v>1128</v>
      </c>
      <c r="AO94">
        <v>1.236404914364927</v>
      </c>
      <c r="AP94" t="s">
        <v>1521</v>
      </c>
      <c r="AQ94">
        <v>2019</v>
      </c>
      <c r="AR94">
        <v>16</v>
      </c>
    </row>
    <row r="95" spans="1:44">
      <c r="A95" t="s">
        <v>44</v>
      </c>
      <c r="B95" s="2">
        <v>43628</v>
      </c>
      <c r="C95" s="2">
        <v>43742</v>
      </c>
      <c r="D95" t="s">
        <v>61</v>
      </c>
      <c r="E95">
        <v>36</v>
      </c>
      <c r="F95" t="s">
        <v>154</v>
      </c>
      <c r="G95" t="s">
        <v>256</v>
      </c>
      <c r="J95">
        <v>820.8200073199999</v>
      </c>
      <c r="K95">
        <v>18</v>
      </c>
      <c r="L95">
        <v>33</v>
      </c>
      <c r="M95" t="s">
        <v>332</v>
      </c>
      <c r="N95">
        <v>72</v>
      </c>
      <c r="O95" t="s">
        <v>333</v>
      </c>
      <c r="P95">
        <f>"01687/0291"</f>
        <v>0</v>
      </c>
      <c r="Q95" t="s">
        <v>638</v>
      </c>
      <c r="R95" t="s">
        <v>956</v>
      </c>
      <c r="S95" s="2">
        <v>43628</v>
      </c>
      <c r="T95" t="s">
        <v>961</v>
      </c>
      <c r="U95">
        <v>1</v>
      </c>
      <c r="V95" t="s">
        <v>973</v>
      </c>
      <c r="X95">
        <v>36</v>
      </c>
      <c r="AA95">
        <v>0</v>
      </c>
      <c r="AB95">
        <v>0</v>
      </c>
      <c r="AC95" t="s">
        <v>991</v>
      </c>
      <c r="AG95">
        <v>0</v>
      </c>
      <c r="AI95">
        <v>42.83101406</v>
      </c>
      <c r="AJ95" t="s">
        <v>973</v>
      </c>
      <c r="AL95">
        <v>-105.54546796</v>
      </c>
      <c r="AN95" t="s">
        <v>1121</v>
      </c>
      <c r="AO95">
        <v>1.182472617221889</v>
      </c>
      <c r="AP95" t="s">
        <v>1519</v>
      </c>
      <c r="AQ95">
        <v>2019</v>
      </c>
      <c r="AR95">
        <v>16</v>
      </c>
    </row>
    <row r="96" spans="1:44">
      <c r="A96" t="s">
        <v>44</v>
      </c>
      <c r="B96" s="2">
        <v>43628</v>
      </c>
      <c r="C96" s="2">
        <v>43742</v>
      </c>
      <c r="D96" t="s">
        <v>61</v>
      </c>
      <c r="E96">
        <v>36</v>
      </c>
      <c r="F96" t="s">
        <v>154</v>
      </c>
      <c r="G96" t="s">
        <v>256</v>
      </c>
      <c r="J96">
        <v>820.8200073199999</v>
      </c>
      <c r="K96">
        <v>18</v>
      </c>
      <c r="L96">
        <v>33</v>
      </c>
      <c r="M96" t="s">
        <v>332</v>
      </c>
      <c r="N96">
        <v>72</v>
      </c>
      <c r="O96" t="s">
        <v>333</v>
      </c>
      <c r="P96">
        <f>"01687/0291"</f>
        <v>0</v>
      </c>
      <c r="Q96" t="s">
        <v>638</v>
      </c>
      <c r="R96" t="s">
        <v>956</v>
      </c>
      <c r="S96" s="2">
        <v>43628</v>
      </c>
      <c r="T96" t="s">
        <v>961</v>
      </c>
      <c r="U96">
        <v>1</v>
      </c>
      <c r="V96" t="s">
        <v>973</v>
      </c>
      <c r="X96">
        <v>36</v>
      </c>
      <c r="AA96">
        <v>0</v>
      </c>
      <c r="AB96">
        <v>0</v>
      </c>
      <c r="AC96" t="s">
        <v>991</v>
      </c>
      <c r="AG96">
        <v>0</v>
      </c>
      <c r="AI96">
        <v>42.83101406</v>
      </c>
      <c r="AJ96" t="s">
        <v>973</v>
      </c>
      <c r="AL96">
        <v>-105.54546796</v>
      </c>
      <c r="AN96" t="s">
        <v>1121</v>
      </c>
      <c r="AO96">
        <v>1.182472617221889</v>
      </c>
      <c r="AP96" t="s">
        <v>1519</v>
      </c>
      <c r="AQ96">
        <v>2019</v>
      </c>
      <c r="AR96">
        <v>16</v>
      </c>
    </row>
    <row r="97" spans="1:44">
      <c r="A97" t="s">
        <v>44</v>
      </c>
      <c r="B97" s="2">
        <v>43628</v>
      </c>
      <c r="C97" s="2">
        <v>43742</v>
      </c>
      <c r="D97" t="s">
        <v>61</v>
      </c>
      <c r="E97">
        <v>36</v>
      </c>
      <c r="F97" t="s">
        <v>154</v>
      </c>
      <c r="G97" t="s">
        <v>256</v>
      </c>
      <c r="J97">
        <v>820.8200073199999</v>
      </c>
      <c r="K97">
        <v>18</v>
      </c>
      <c r="L97">
        <v>33</v>
      </c>
      <c r="M97" t="s">
        <v>332</v>
      </c>
      <c r="N97">
        <v>72</v>
      </c>
      <c r="O97" t="s">
        <v>333</v>
      </c>
      <c r="P97">
        <f>"01687/0291"</f>
        <v>0</v>
      </c>
      <c r="Q97" t="s">
        <v>638</v>
      </c>
      <c r="R97" t="s">
        <v>956</v>
      </c>
      <c r="S97" s="2">
        <v>43628</v>
      </c>
      <c r="T97" t="s">
        <v>961</v>
      </c>
      <c r="U97">
        <v>1</v>
      </c>
      <c r="V97" t="s">
        <v>973</v>
      </c>
      <c r="X97">
        <v>36</v>
      </c>
      <c r="AA97">
        <v>0</v>
      </c>
      <c r="AB97">
        <v>0</v>
      </c>
      <c r="AC97" t="s">
        <v>991</v>
      </c>
      <c r="AG97">
        <v>0</v>
      </c>
      <c r="AI97">
        <v>42.83101406</v>
      </c>
      <c r="AJ97" t="s">
        <v>973</v>
      </c>
      <c r="AL97">
        <v>-105.54546796</v>
      </c>
      <c r="AN97" t="s">
        <v>1121</v>
      </c>
      <c r="AO97">
        <v>1.182472617221889</v>
      </c>
      <c r="AP97" t="s">
        <v>1519</v>
      </c>
      <c r="AQ97">
        <v>2019</v>
      </c>
      <c r="AR97">
        <v>16</v>
      </c>
    </row>
    <row r="98" spans="1:44">
      <c r="A98" t="s">
        <v>44</v>
      </c>
      <c r="B98" s="2">
        <v>43368</v>
      </c>
      <c r="C98" s="2">
        <v>43388</v>
      </c>
      <c r="D98" t="s">
        <v>62</v>
      </c>
      <c r="E98">
        <v>48</v>
      </c>
      <c r="F98" t="s">
        <v>155</v>
      </c>
      <c r="G98" t="s">
        <v>257</v>
      </c>
      <c r="J98">
        <v>6591</v>
      </c>
      <c r="K98">
        <v>2</v>
      </c>
      <c r="L98">
        <v>33</v>
      </c>
      <c r="M98" t="s">
        <v>332</v>
      </c>
      <c r="N98">
        <v>73</v>
      </c>
      <c r="O98" t="s">
        <v>333</v>
      </c>
      <c r="P98" t="s">
        <v>357</v>
      </c>
      <c r="Q98" t="s">
        <v>639</v>
      </c>
      <c r="R98" t="s">
        <v>956</v>
      </c>
      <c r="S98" s="2">
        <v>43368</v>
      </c>
      <c r="T98" t="s">
        <v>961</v>
      </c>
      <c r="U98">
        <v>1</v>
      </c>
      <c r="V98" t="s">
        <v>973</v>
      </c>
      <c r="X98">
        <v>24</v>
      </c>
      <c r="AA98">
        <v>0</v>
      </c>
      <c r="AB98">
        <v>0</v>
      </c>
      <c r="AC98" t="s">
        <v>992</v>
      </c>
      <c r="AG98">
        <v>0</v>
      </c>
      <c r="AI98">
        <v>42.85970815</v>
      </c>
      <c r="AJ98" t="s">
        <v>973</v>
      </c>
      <c r="AL98">
        <v>-105.58463117</v>
      </c>
      <c r="AN98" t="s">
        <v>1116</v>
      </c>
      <c r="AO98">
        <v>2.860548223810893</v>
      </c>
      <c r="AP98" t="s">
        <v>1521</v>
      </c>
      <c r="AQ98">
        <v>2018</v>
      </c>
      <c r="AR98">
        <v>16</v>
      </c>
    </row>
    <row r="99" spans="1:44">
      <c r="A99" t="s">
        <v>44</v>
      </c>
      <c r="B99" s="2">
        <v>43368</v>
      </c>
      <c r="C99" s="2">
        <v>43388</v>
      </c>
      <c r="D99" t="s">
        <v>62</v>
      </c>
      <c r="E99">
        <v>48</v>
      </c>
      <c r="F99" t="s">
        <v>155</v>
      </c>
      <c r="G99" t="s">
        <v>257</v>
      </c>
      <c r="J99">
        <v>6591</v>
      </c>
      <c r="K99">
        <v>2</v>
      </c>
      <c r="L99">
        <v>33</v>
      </c>
      <c r="M99" t="s">
        <v>332</v>
      </c>
      <c r="N99">
        <v>73</v>
      </c>
      <c r="O99" t="s">
        <v>333</v>
      </c>
      <c r="P99" t="s">
        <v>357</v>
      </c>
      <c r="Q99" t="s">
        <v>639</v>
      </c>
      <c r="R99" t="s">
        <v>956</v>
      </c>
      <c r="S99" s="2">
        <v>43368</v>
      </c>
      <c r="T99" t="s">
        <v>961</v>
      </c>
      <c r="U99">
        <v>1</v>
      </c>
      <c r="V99" t="s">
        <v>973</v>
      </c>
      <c r="X99">
        <v>24</v>
      </c>
      <c r="AA99">
        <v>0</v>
      </c>
      <c r="AB99">
        <v>0</v>
      </c>
      <c r="AC99" t="s">
        <v>992</v>
      </c>
      <c r="AG99">
        <v>0</v>
      </c>
      <c r="AI99">
        <v>42.85970815</v>
      </c>
      <c r="AJ99" t="s">
        <v>973</v>
      </c>
      <c r="AL99">
        <v>-105.58463117</v>
      </c>
      <c r="AN99" t="s">
        <v>1116</v>
      </c>
      <c r="AO99">
        <v>2.860548223810893</v>
      </c>
      <c r="AP99" t="s">
        <v>1521</v>
      </c>
      <c r="AQ99">
        <v>2018</v>
      </c>
      <c r="AR99">
        <v>16</v>
      </c>
    </row>
    <row r="100" spans="1:44">
      <c r="A100" t="s">
        <v>44</v>
      </c>
      <c r="B100" s="2">
        <v>43368</v>
      </c>
      <c r="C100" s="2">
        <v>43388</v>
      </c>
      <c r="D100" t="s">
        <v>62</v>
      </c>
      <c r="E100">
        <v>48</v>
      </c>
      <c r="F100" t="s">
        <v>155</v>
      </c>
      <c r="G100" t="s">
        <v>257</v>
      </c>
      <c r="J100">
        <v>6591</v>
      </c>
      <c r="K100">
        <v>2</v>
      </c>
      <c r="L100">
        <v>33</v>
      </c>
      <c r="M100" t="s">
        <v>332</v>
      </c>
      <c r="N100">
        <v>73</v>
      </c>
      <c r="O100" t="s">
        <v>333</v>
      </c>
      <c r="P100" t="s">
        <v>357</v>
      </c>
      <c r="Q100" t="s">
        <v>639</v>
      </c>
      <c r="R100" t="s">
        <v>956</v>
      </c>
      <c r="S100" s="2">
        <v>43368</v>
      </c>
      <c r="T100" t="s">
        <v>961</v>
      </c>
      <c r="U100">
        <v>1</v>
      </c>
      <c r="V100" t="s">
        <v>973</v>
      </c>
      <c r="X100">
        <v>24</v>
      </c>
      <c r="AA100">
        <v>0</v>
      </c>
      <c r="AB100">
        <v>0</v>
      </c>
      <c r="AC100" t="s">
        <v>992</v>
      </c>
      <c r="AG100">
        <v>0</v>
      </c>
      <c r="AI100">
        <v>42.85970815</v>
      </c>
      <c r="AJ100" t="s">
        <v>973</v>
      </c>
      <c r="AL100">
        <v>-105.58463117</v>
      </c>
      <c r="AN100" t="s">
        <v>1116</v>
      </c>
      <c r="AO100">
        <v>2.860548223810893</v>
      </c>
      <c r="AP100" t="s">
        <v>1521</v>
      </c>
      <c r="AQ100">
        <v>2018</v>
      </c>
      <c r="AR100">
        <v>16</v>
      </c>
    </row>
    <row r="101" spans="1:44">
      <c r="A101" t="s">
        <v>44</v>
      </c>
      <c r="B101" s="2">
        <v>43368</v>
      </c>
      <c r="C101" s="2">
        <v>43388</v>
      </c>
      <c r="D101" t="s">
        <v>62</v>
      </c>
      <c r="E101">
        <v>48</v>
      </c>
      <c r="F101" t="s">
        <v>155</v>
      </c>
      <c r="G101" t="s">
        <v>257</v>
      </c>
      <c r="J101">
        <v>6591</v>
      </c>
      <c r="K101">
        <v>1</v>
      </c>
      <c r="L101">
        <v>33</v>
      </c>
      <c r="M101" t="s">
        <v>332</v>
      </c>
      <c r="N101">
        <v>73</v>
      </c>
      <c r="O101" t="s">
        <v>333</v>
      </c>
      <c r="P101" t="s">
        <v>357</v>
      </c>
      <c r="Q101" t="s">
        <v>639</v>
      </c>
      <c r="R101" t="s">
        <v>956</v>
      </c>
      <c r="S101" s="2">
        <v>43368</v>
      </c>
      <c r="T101" t="s">
        <v>961</v>
      </c>
      <c r="U101">
        <v>1</v>
      </c>
      <c r="V101" t="s">
        <v>973</v>
      </c>
      <c r="X101">
        <v>24</v>
      </c>
      <c r="AA101">
        <v>0</v>
      </c>
      <c r="AB101">
        <v>0</v>
      </c>
      <c r="AC101" t="s">
        <v>992</v>
      </c>
      <c r="AG101">
        <v>0</v>
      </c>
      <c r="AI101">
        <v>42.85973105</v>
      </c>
      <c r="AJ101" t="s">
        <v>973</v>
      </c>
      <c r="AL101">
        <v>-105.56519066</v>
      </c>
      <c r="AN101" t="s">
        <v>1117</v>
      </c>
      <c r="AO101">
        <v>2.671264555633237</v>
      </c>
      <c r="AP101" t="s">
        <v>1525</v>
      </c>
      <c r="AQ101">
        <v>2018</v>
      </c>
      <c r="AR101">
        <v>16</v>
      </c>
    </row>
    <row r="102" spans="1:44">
      <c r="A102" t="s">
        <v>44</v>
      </c>
      <c r="B102" s="2">
        <v>43368</v>
      </c>
      <c r="C102" s="2">
        <v>43388</v>
      </c>
      <c r="D102" t="s">
        <v>62</v>
      </c>
      <c r="E102">
        <v>48</v>
      </c>
      <c r="F102" t="s">
        <v>155</v>
      </c>
      <c r="G102" t="s">
        <v>257</v>
      </c>
      <c r="J102">
        <v>6591</v>
      </c>
      <c r="K102">
        <v>1</v>
      </c>
      <c r="L102">
        <v>33</v>
      </c>
      <c r="M102" t="s">
        <v>332</v>
      </c>
      <c r="N102">
        <v>73</v>
      </c>
      <c r="O102" t="s">
        <v>333</v>
      </c>
      <c r="P102" t="s">
        <v>357</v>
      </c>
      <c r="Q102" t="s">
        <v>639</v>
      </c>
      <c r="R102" t="s">
        <v>956</v>
      </c>
      <c r="S102" s="2">
        <v>43368</v>
      </c>
      <c r="T102" t="s">
        <v>961</v>
      </c>
      <c r="U102">
        <v>1</v>
      </c>
      <c r="V102" t="s">
        <v>973</v>
      </c>
      <c r="X102">
        <v>24</v>
      </c>
      <c r="AA102">
        <v>0</v>
      </c>
      <c r="AB102">
        <v>0</v>
      </c>
      <c r="AC102" t="s">
        <v>992</v>
      </c>
      <c r="AG102">
        <v>0</v>
      </c>
      <c r="AI102">
        <v>42.85973105</v>
      </c>
      <c r="AJ102" t="s">
        <v>973</v>
      </c>
      <c r="AL102">
        <v>-105.56519066</v>
      </c>
      <c r="AN102" t="s">
        <v>1117</v>
      </c>
      <c r="AO102">
        <v>2.671264555633237</v>
      </c>
      <c r="AP102" t="s">
        <v>1525</v>
      </c>
      <c r="AQ102">
        <v>2018</v>
      </c>
      <c r="AR102">
        <v>16</v>
      </c>
    </row>
    <row r="103" spans="1:44">
      <c r="A103" t="s">
        <v>44</v>
      </c>
      <c r="B103" s="2">
        <v>43368</v>
      </c>
      <c r="C103" s="2">
        <v>43388</v>
      </c>
      <c r="D103" t="s">
        <v>62</v>
      </c>
      <c r="E103">
        <v>48</v>
      </c>
      <c r="F103" t="s">
        <v>155</v>
      </c>
      <c r="G103" t="s">
        <v>257</v>
      </c>
      <c r="J103">
        <v>6591</v>
      </c>
      <c r="K103">
        <v>2</v>
      </c>
      <c r="L103">
        <v>33</v>
      </c>
      <c r="M103" t="s">
        <v>332</v>
      </c>
      <c r="N103">
        <v>73</v>
      </c>
      <c r="O103" t="s">
        <v>333</v>
      </c>
      <c r="P103" t="s">
        <v>357</v>
      </c>
      <c r="Q103" t="s">
        <v>639</v>
      </c>
      <c r="R103" t="s">
        <v>956</v>
      </c>
      <c r="S103" s="2">
        <v>43368</v>
      </c>
      <c r="T103" t="s">
        <v>961</v>
      </c>
      <c r="U103">
        <v>1</v>
      </c>
      <c r="V103" t="s">
        <v>973</v>
      </c>
      <c r="X103">
        <v>24</v>
      </c>
      <c r="AA103">
        <v>0</v>
      </c>
      <c r="AB103">
        <v>0</v>
      </c>
      <c r="AC103" t="s">
        <v>992</v>
      </c>
      <c r="AG103">
        <v>0</v>
      </c>
      <c r="AI103">
        <v>42.85970815</v>
      </c>
      <c r="AJ103" t="s">
        <v>973</v>
      </c>
      <c r="AL103">
        <v>-105.58463117</v>
      </c>
      <c r="AN103" t="s">
        <v>1116</v>
      </c>
      <c r="AO103">
        <v>2.860548223810893</v>
      </c>
      <c r="AP103" t="s">
        <v>1521</v>
      </c>
      <c r="AQ103">
        <v>2018</v>
      </c>
      <c r="AR103">
        <v>16</v>
      </c>
    </row>
    <row r="104" spans="1:44">
      <c r="A104" t="s">
        <v>44</v>
      </c>
      <c r="B104" s="2">
        <v>43368</v>
      </c>
      <c r="C104" s="2">
        <v>43388</v>
      </c>
      <c r="D104" t="s">
        <v>62</v>
      </c>
      <c r="E104">
        <v>48</v>
      </c>
      <c r="F104" t="s">
        <v>155</v>
      </c>
      <c r="G104" t="s">
        <v>257</v>
      </c>
      <c r="J104">
        <v>6591</v>
      </c>
      <c r="K104">
        <v>2</v>
      </c>
      <c r="L104">
        <v>33</v>
      </c>
      <c r="M104" t="s">
        <v>332</v>
      </c>
      <c r="N104">
        <v>73</v>
      </c>
      <c r="O104" t="s">
        <v>333</v>
      </c>
      <c r="P104" t="s">
        <v>357</v>
      </c>
      <c r="Q104" t="s">
        <v>639</v>
      </c>
      <c r="R104" t="s">
        <v>956</v>
      </c>
      <c r="S104" s="2">
        <v>43368</v>
      </c>
      <c r="T104" t="s">
        <v>961</v>
      </c>
      <c r="U104">
        <v>1</v>
      </c>
      <c r="V104" t="s">
        <v>973</v>
      </c>
      <c r="X104">
        <v>24</v>
      </c>
      <c r="AA104">
        <v>0</v>
      </c>
      <c r="AB104">
        <v>0</v>
      </c>
      <c r="AC104" t="s">
        <v>992</v>
      </c>
      <c r="AG104">
        <v>0</v>
      </c>
      <c r="AI104">
        <v>42.85970815</v>
      </c>
      <c r="AJ104" t="s">
        <v>973</v>
      </c>
      <c r="AL104">
        <v>-105.58463117</v>
      </c>
      <c r="AN104" t="s">
        <v>1116</v>
      </c>
      <c r="AO104">
        <v>2.860548223810893</v>
      </c>
      <c r="AP104" t="s">
        <v>1521</v>
      </c>
      <c r="AQ104">
        <v>2018</v>
      </c>
      <c r="AR104">
        <v>16</v>
      </c>
    </row>
    <row r="105" spans="1:44">
      <c r="A105" t="s">
        <v>44</v>
      </c>
      <c r="B105" s="2">
        <v>43368</v>
      </c>
      <c r="C105" s="2">
        <v>43388</v>
      </c>
      <c r="D105" t="s">
        <v>62</v>
      </c>
      <c r="E105">
        <v>48</v>
      </c>
      <c r="F105" t="s">
        <v>155</v>
      </c>
      <c r="G105" t="s">
        <v>257</v>
      </c>
      <c r="J105">
        <v>6591</v>
      </c>
      <c r="K105">
        <v>1</v>
      </c>
      <c r="L105">
        <v>33</v>
      </c>
      <c r="M105" t="s">
        <v>332</v>
      </c>
      <c r="N105">
        <v>73</v>
      </c>
      <c r="O105" t="s">
        <v>333</v>
      </c>
      <c r="P105" t="s">
        <v>357</v>
      </c>
      <c r="Q105" t="s">
        <v>639</v>
      </c>
      <c r="R105" t="s">
        <v>956</v>
      </c>
      <c r="S105" s="2">
        <v>43368</v>
      </c>
      <c r="T105" t="s">
        <v>961</v>
      </c>
      <c r="U105">
        <v>1</v>
      </c>
      <c r="V105" t="s">
        <v>973</v>
      </c>
      <c r="X105">
        <v>24</v>
      </c>
      <c r="AA105">
        <v>0</v>
      </c>
      <c r="AB105">
        <v>0</v>
      </c>
      <c r="AC105" t="s">
        <v>992</v>
      </c>
      <c r="AG105">
        <v>0</v>
      </c>
      <c r="AI105">
        <v>42.85973105</v>
      </c>
      <c r="AJ105" t="s">
        <v>973</v>
      </c>
      <c r="AL105">
        <v>-105.56519066</v>
      </c>
      <c r="AN105" t="s">
        <v>1117</v>
      </c>
      <c r="AO105">
        <v>2.671264555633237</v>
      </c>
      <c r="AP105" t="s">
        <v>1525</v>
      </c>
      <c r="AQ105">
        <v>2018</v>
      </c>
      <c r="AR105">
        <v>16</v>
      </c>
    </row>
    <row r="106" spans="1:44">
      <c r="A106" t="s">
        <v>44</v>
      </c>
      <c r="B106" s="2">
        <v>43368</v>
      </c>
      <c r="C106" s="2">
        <v>43388</v>
      </c>
      <c r="D106" t="s">
        <v>62</v>
      </c>
      <c r="E106">
        <v>48</v>
      </c>
      <c r="F106" t="s">
        <v>155</v>
      </c>
      <c r="G106" t="s">
        <v>257</v>
      </c>
      <c r="J106">
        <v>6591</v>
      </c>
      <c r="K106">
        <v>1</v>
      </c>
      <c r="L106">
        <v>33</v>
      </c>
      <c r="M106" t="s">
        <v>332</v>
      </c>
      <c r="N106">
        <v>73</v>
      </c>
      <c r="O106" t="s">
        <v>333</v>
      </c>
      <c r="P106" t="s">
        <v>357</v>
      </c>
      <c r="Q106" t="s">
        <v>639</v>
      </c>
      <c r="R106" t="s">
        <v>956</v>
      </c>
      <c r="S106" s="2">
        <v>43368</v>
      </c>
      <c r="T106" t="s">
        <v>961</v>
      </c>
      <c r="U106">
        <v>1</v>
      </c>
      <c r="V106" t="s">
        <v>973</v>
      </c>
      <c r="X106">
        <v>24</v>
      </c>
      <c r="AA106">
        <v>0</v>
      </c>
      <c r="AB106">
        <v>0</v>
      </c>
      <c r="AC106" t="s">
        <v>992</v>
      </c>
      <c r="AG106">
        <v>0</v>
      </c>
      <c r="AI106">
        <v>42.85973105</v>
      </c>
      <c r="AJ106" t="s">
        <v>973</v>
      </c>
      <c r="AL106">
        <v>-105.56519066</v>
      </c>
      <c r="AN106" t="s">
        <v>1117</v>
      </c>
      <c r="AO106">
        <v>2.671264555633237</v>
      </c>
      <c r="AP106" t="s">
        <v>1525</v>
      </c>
      <c r="AQ106">
        <v>2018</v>
      </c>
      <c r="AR106">
        <v>16</v>
      </c>
    </row>
    <row r="107" spans="1:44">
      <c r="A107" t="s">
        <v>44</v>
      </c>
      <c r="B107" s="2">
        <v>43368</v>
      </c>
      <c r="C107" s="2">
        <v>43388</v>
      </c>
      <c r="D107" t="s">
        <v>62</v>
      </c>
      <c r="E107">
        <v>48</v>
      </c>
      <c r="F107" t="s">
        <v>155</v>
      </c>
      <c r="G107" t="s">
        <v>257</v>
      </c>
      <c r="J107">
        <v>6591</v>
      </c>
      <c r="K107">
        <v>2</v>
      </c>
      <c r="L107">
        <v>33</v>
      </c>
      <c r="M107" t="s">
        <v>332</v>
      </c>
      <c r="N107">
        <v>73</v>
      </c>
      <c r="O107" t="s">
        <v>333</v>
      </c>
      <c r="P107" t="s">
        <v>357</v>
      </c>
      <c r="Q107" t="s">
        <v>639</v>
      </c>
      <c r="R107" t="s">
        <v>956</v>
      </c>
      <c r="S107" s="2">
        <v>43368</v>
      </c>
      <c r="T107" t="s">
        <v>961</v>
      </c>
      <c r="U107">
        <v>1</v>
      </c>
      <c r="V107" t="s">
        <v>973</v>
      </c>
      <c r="X107">
        <v>24</v>
      </c>
      <c r="AA107">
        <v>0</v>
      </c>
      <c r="AB107">
        <v>0</v>
      </c>
      <c r="AC107" t="s">
        <v>992</v>
      </c>
      <c r="AG107">
        <v>0</v>
      </c>
      <c r="AI107">
        <v>42.85970815</v>
      </c>
      <c r="AJ107" t="s">
        <v>973</v>
      </c>
      <c r="AL107">
        <v>-105.58463117</v>
      </c>
      <c r="AN107" t="s">
        <v>1116</v>
      </c>
      <c r="AO107">
        <v>2.860548223810893</v>
      </c>
      <c r="AP107" t="s">
        <v>1521</v>
      </c>
      <c r="AQ107">
        <v>2018</v>
      </c>
      <c r="AR107">
        <v>16</v>
      </c>
    </row>
    <row r="108" spans="1:44">
      <c r="A108" t="s">
        <v>44</v>
      </c>
      <c r="B108" s="2">
        <v>43368</v>
      </c>
      <c r="C108" s="2">
        <v>43388</v>
      </c>
      <c r="D108" t="s">
        <v>62</v>
      </c>
      <c r="E108">
        <v>48</v>
      </c>
      <c r="F108" t="s">
        <v>155</v>
      </c>
      <c r="G108" t="s">
        <v>257</v>
      </c>
      <c r="J108">
        <v>6591</v>
      </c>
      <c r="K108">
        <v>1</v>
      </c>
      <c r="L108">
        <v>33</v>
      </c>
      <c r="M108" t="s">
        <v>332</v>
      </c>
      <c r="N108">
        <v>73</v>
      </c>
      <c r="O108" t="s">
        <v>333</v>
      </c>
      <c r="P108" t="s">
        <v>357</v>
      </c>
      <c r="Q108" t="s">
        <v>639</v>
      </c>
      <c r="R108" t="s">
        <v>956</v>
      </c>
      <c r="S108" s="2">
        <v>43368</v>
      </c>
      <c r="T108" t="s">
        <v>961</v>
      </c>
      <c r="U108">
        <v>1</v>
      </c>
      <c r="V108" t="s">
        <v>973</v>
      </c>
      <c r="X108">
        <v>24</v>
      </c>
      <c r="AA108">
        <v>0</v>
      </c>
      <c r="AB108">
        <v>0</v>
      </c>
      <c r="AC108" t="s">
        <v>992</v>
      </c>
      <c r="AG108">
        <v>0</v>
      </c>
      <c r="AI108">
        <v>42.85973105</v>
      </c>
      <c r="AJ108" t="s">
        <v>973</v>
      </c>
      <c r="AL108">
        <v>-105.56519066</v>
      </c>
      <c r="AN108" t="s">
        <v>1117</v>
      </c>
      <c r="AO108">
        <v>2.671264555633237</v>
      </c>
      <c r="AP108" t="s">
        <v>1525</v>
      </c>
      <c r="AQ108">
        <v>2018</v>
      </c>
      <c r="AR108">
        <v>16</v>
      </c>
    </row>
    <row r="109" spans="1:44">
      <c r="A109" t="s">
        <v>44</v>
      </c>
      <c r="B109" s="2">
        <v>43368</v>
      </c>
      <c r="C109" s="2">
        <v>43388</v>
      </c>
      <c r="D109" t="s">
        <v>62</v>
      </c>
      <c r="E109">
        <v>48</v>
      </c>
      <c r="F109" t="s">
        <v>155</v>
      </c>
      <c r="G109" t="s">
        <v>257</v>
      </c>
      <c r="J109">
        <v>6591</v>
      </c>
      <c r="K109">
        <v>1</v>
      </c>
      <c r="L109">
        <v>33</v>
      </c>
      <c r="M109" t="s">
        <v>332</v>
      </c>
      <c r="N109">
        <v>73</v>
      </c>
      <c r="O109" t="s">
        <v>333</v>
      </c>
      <c r="P109" t="s">
        <v>357</v>
      </c>
      <c r="Q109" t="s">
        <v>639</v>
      </c>
      <c r="R109" t="s">
        <v>956</v>
      </c>
      <c r="S109" s="2">
        <v>43368</v>
      </c>
      <c r="T109" t="s">
        <v>961</v>
      </c>
      <c r="U109">
        <v>1</v>
      </c>
      <c r="V109" t="s">
        <v>973</v>
      </c>
      <c r="X109">
        <v>24</v>
      </c>
      <c r="AA109">
        <v>0</v>
      </c>
      <c r="AB109">
        <v>0</v>
      </c>
      <c r="AC109" t="s">
        <v>992</v>
      </c>
      <c r="AG109">
        <v>0</v>
      </c>
      <c r="AI109">
        <v>42.85973105</v>
      </c>
      <c r="AJ109" t="s">
        <v>973</v>
      </c>
      <c r="AL109">
        <v>-105.56519066</v>
      </c>
      <c r="AN109" t="s">
        <v>1117</v>
      </c>
      <c r="AO109">
        <v>2.671264555633237</v>
      </c>
      <c r="AP109" t="s">
        <v>1525</v>
      </c>
      <c r="AQ109">
        <v>2018</v>
      </c>
      <c r="AR109">
        <v>16</v>
      </c>
    </row>
    <row r="110" spans="1:44">
      <c r="A110" t="s">
        <v>44</v>
      </c>
      <c r="B110" s="2">
        <v>43368</v>
      </c>
      <c r="C110" s="2">
        <v>43388</v>
      </c>
      <c r="D110" t="s">
        <v>62</v>
      </c>
      <c r="E110">
        <v>48</v>
      </c>
      <c r="F110" t="s">
        <v>155</v>
      </c>
      <c r="G110" t="s">
        <v>257</v>
      </c>
      <c r="J110">
        <v>6591</v>
      </c>
      <c r="K110">
        <v>2</v>
      </c>
      <c r="L110">
        <v>33</v>
      </c>
      <c r="M110" t="s">
        <v>332</v>
      </c>
      <c r="N110">
        <v>73</v>
      </c>
      <c r="O110" t="s">
        <v>333</v>
      </c>
      <c r="P110" t="s">
        <v>357</v>
      </c>
      <c r="Q110" t="s">
        <v>639</v>
      </c>
      <c r="R110" t="s">
        <v>956</v>
      </c>
      <c r="S110" s="2">
        <v>43368</v>
      </c>
      <c r="T110" t="s">
        <v>961</v>
      </c>
      <c r="U110">
        <v>1</v>
      </c>
      <c r="V110" t="s">
        <v>973</v>
      </c>
      <c r="X110">
        <v>24</v>
      </c>
      <c r="AA110">
        <v>0</v>
      </c>
      <c r="AB110">
        <v>0</v>
      </c>
      <c r="AC110" t="s">
        <v>992</v>
      </c>
      <c r="AG110">
        <v>0</v>
      </c>
      <c r="AI110">
        <v>42.85970815</v>
      </c>
      <c r="AJ110" t="s">
        <v>973</v>
      </c>
      <c r="AL110">
        <v>-105.58463117</v>
      </c>
      <c r="AN110" t="s">
        <v>1116</v>
      </c>
      <c r="AO110">
        <v>2.860548223810893</v>
      </c>
      <c r="AP110" t="s">
        <v>1521</v>
      </c>
      <c r="AQ110">
        <v>2018</v>
      </c>
      <c r="AR110">
        <v>16</v>
      </c>
    </row>
    <row r="111" spans="1:44">
      <c r="A111" t="s">
        <v>44</v>
      </c>
      <c r="B111" s="2">
        <v>43368</v>
      </c>
      <c r="C111" s="2">
        <v>43388</v>
      </c>
      <c r="D111" t="s">
        <v>62</v>
      </c>
      <c r="E111">
        <v>48</v>
      </c>
      <c r="F111" t="s">
        <v>155</v>
      </c>
      <c r="G111" t="s">
        <v>257</v>
      </c>
      <c r="J111">
        <v>6591</v>
      </c>
      <c r="K111">
        <v>1</v>
      </c>
      <c r="L111">
        <v>33</v>
      </c>
      <c r="M111" t="s">
        <v>332</v>
      </c>
      <c r="N111">
        <v>73</v>
      </c>
      <c r="O111" t="s">
        <v>333</v>
      </c>
      <c r="P111" t="s">
        <v>357</v>
      </c>
      <c r="Q111" t="s">
        <v>639</v>
      </c>
      <c r="R111" t="s">
        <v>956</v>
      </c>
      <c r="S111" s="2">
        <v>43368</v>
      </c>
      <c r="T111" t="s">
        <v>961</v>
      </c>
      <c r="U111">
        <v>1</v>
      </c>
      <c r="V111" t="s">
        <v>973</v>
      </c>
      <c r="X111">
        <v>24</v>
      </c>
      <c r="AA111">
        <v>0</v>
      </c>
      <c r="AB111">
        <v>0</v>
      </c>
      <c r="AC111" t="s">
        <v>992</v>
      </c>
      <c r="AG111">
        <v>0</v>
      </c>
      <c r="AI111">
        <v>42.85973105</v>
      </c>
      <c r="AJ111" t="s">
        <v>973</v>
      </c>
      <c r="AL111">
        <v>-105.56519066</v>
      </c>
      <c r="AN111" t="s">
        <v>1117</v>
      </c>
      <c r="AO111">
        <v>2.671264555633237</v>
      </c>
      <c r="AP111" t="s">
        <v>1525</v>
      </c>
      <c r="AQ111">
        <v>2018</v>
      </c>
      <c r="AR111">
        <v>16</v>
      </c>
    </row>
    <row r="112" spans="1:44">
      <c r="A112" t="s">
        <v>44</v>
      </c>
      <c r="B112" s="2">
        <v>43368</v>
      </c>
      <c r="C112" s="2">
        <v>43388</v>
      </c>
      <c r="D112" t="s">
        <v>62</v>
      </c>
      <c r="E112">
        <v>48</v>
      </c>
      <c r="F112" t="s">
        <v>155</v>
      </c>
      <c r="G112" t="s">
        <v>257</v>
      </c>
      <c r="J112">
        <v>6591</v>
      </c>
      <c r="K112">
        <v>1</v>
      </c>
      <c r="L112">
        <v>33</v>
      </c>
      <c r="M112" t="s">
        <v>332</v>
      </c>
      <c r="N112">
        <v>73</v>
      </c>
      <c r="O112" t="s">
        <v>333</v>
      </c>
      <c r="P112" t="s">
        <v>357</v>
      </c>
      <c r="Q112" t="s">
        <v>639</v>
      </c>
      <c r="R112" t="s">
        <v>956</v>
      </c>
      <c r="S112" s="2">
        <v>43368</v>
      </c>
      <c r="T112" t="s">
        <v>961</v>
      </c>
      <c r="U112">
        <v>1</v>
      </c>
      <c r="V112" t="s">
        <v>973</v>
      </c>
      <c r="X112">
        <v>24</v>
      </c>
      <c r="AA112">
        <v>0</v>
      </c>
      <c r="AB112">
        <v>0</v>
      </c>
      <c r="AC112" t="s">
        <v>992</v>
      </c>
      <c r="AG112">
        <v>0</v>
      </c>
      <c r="AI112">
        <v>42.85973105</v>
      </c>
      <c r="AJ112" t="s">
        <v>973</v>
      </c>
      <c r="AL112">
        <v>-105.56519066</v>
      </c>
      <c r="AN112" t="s">
        <v>1117</v>
      </c>
      <c r="AO112">
        <v>2.671264555633237</v>
      </c>
      <c r="AP112" t="s">
        <v>1525</v>
      </c>
      <c r="AQ112">
        <v>2018</v>
      </c>
      <c r="AR112">
        <v>16</v>
      </c>
    </row>
    <row r="113" spans="1:44">
      <c r="A113" t="s">
        <v>44</v>
      </c>
      <c r="B113" s="2">
        <v>43368</v>
      </c>
      <c r="C113" s="2">
        <v>43388</v>
      </c>
      <c r="D113" t="s">
        <v>62</v>
      </c>
      <c r="E113">
        <v>48</v>
      </c>
      <c r="F113" t="s">
        <v>155</v>
      </c>
      <c r="G113" t="s">
        <v>257</v>
      </c>
      <c r="J113">
        <v>6591</v>
      </c>
      <c r="K113">
        <v>1</v>
      </c>
      <c r="L113">
        <v>33</v>
      </c>
      <c r="M113" t="s">
        <v>332</v>
      </c>
      <c r="N113">
        <v>73</v>
      </c>
      <c r="O113" t="s">
        <v>333</v>
      </c>
      <c r="P113" t="s">
        <v>357</v>
      </c>
      <c r="Q113" t="s">
        <v>639</v>
      </c>
      <c r="R113" t="s">
        <v>956</v>
      </c>
      <c r="S113" s="2">
        <v>43368</v>
      </c>
      <c r="T113" t="s">
        <v>961</v>
      </c>
      <c r="U113">
        <v>1</v>
      </c>
      <c r="V113" t="s">
        <v>973</v>
      </c>
      <c r="X113">
        <v>24</v>
      </c>
      <c r="AA113">
        <v>0</v>
      </c>
      <c r="AB113">
        <v>0</v>
      </c>
      <c r="AC113" t="s">
        <v>992</v>
      </c>
      <c r="AG113">
        <v>0</v>
      </c>
      <c r="AI113">
        <v>42.85973105</v>
      </c>
      <c r="AJ113" t="s">
        <v>973</v>
      </c>
      <c r="AL113">
        <v>-105.56519066</v>
      </c>
      <c r="AN113" t="s">
        <v>1117</v>
      </c>
      <c r="AO113">
        <v>2.671264555633237</v>
      </c>
      <c r="AP113" t="s">
        <v>1525</v>
      </c>
      <c r="AQ113">
        <v>2018</v>
      </c>
      <c r="AR113">
        <v>16</v>
      </c>
    </row>
    <row r="114" spans="1:44">
      <c r="A114" t="s">
        <v>44</v>
      </c>
      <c r="B114" s="2">
        <v>43368</v>
      </c>
      <c r="C114" s="2">
        <v>43388</v>
      </c>
      <c r="D114" t="s">
        <v>62</v>
      </c>
      <c r="E114">
        <v>48</v>
      </c>
      <c r="F114" t="s">
        <v>155</v>
      </c>
      <c r="G114" t="s">
        <v>257</v>
      </c>
      <c r="J114">
        <v>6591</v>
      </c>
      <c r="K114">
        <v>10</v>
      </c>
      <c r="L114">
        <v>33</v>
      </c>
      <c r="M114" t="s">
        <v>332</v>
      </c>
      <c r="N114">
        <v>73</v>
      </c>
      <c r="O114" t="s">
        <v>333</v>
      </c>
      <c r="P114" t="s">
        <v>357</v>
      </c>
      <c r="Q114" t="s">
        <v>639</v>
      </c>
      <c r="R114" t="s">
        <v>956</v>
      </c>
      <c r="S114" s="2">
        <v>43368</v>
      </c>
      <c r="T114" t="s">
        <v>961</v>
      </c>
      <c r="U114">
        <v>1</v>
      </c>
      <c r="V114" t="s">
        <v>973</v>
      </c>
      <c r="X114">
        <v>24</v>
      </c>
      <c r="AA114">
        <v>0</v>
      </c>
      <c r="AB114">
        <v>0</v>
      </c>
      <c r="AC114" t="s">
        <v>992</v>
      </c>
      <c r="AG114">
        <v>0</v>
      </c>
      <c r="AI114">
        <v>42.84534962</v>
      </c>
      <c r="AJ114" t="s">
        <v>973</v>
      </c>
      <c r="AL114">
        <v>-105.60402593</v>
      </c>
      <c r="AN114" t="s">
        <v>1129</v>
      </c>
      <c r="AO114">
        <v>2.621262305094344</v>
      </c>
      <c r="AP114" t="s">
        <v>1521</v>
      </c>
      <c r="AQ114">
        <v>2018</v>
      </c>
      <c r="AR114">
        <v>16</v>
      </c>
    </row>
    <row r="115" spans="1:44">
      <c r="A115" t="s">
        <v>44</v>
      </c>
      <c r="B115" s="2">
        <v>43368</v>
      </c>
      <c r="C115" s="2">
        <v>43388</v>
      </c>
      <c r="D115" t="s">
        <v>62</v>
      </c>
      <c r="E115">
        <v>48</v>
      </c>
      <c r="F115" t="s">
        <v>155</v>
      </c>
      <c r="G115" t="s">
        <v>257</v>
      </c>
      <c r="J115">
        <v>6591</v>
      </c>
      <c r="K115">
        <v>1</v>
      </c>
      <c r="L115">
        <v>33</v>
      </c>
      <c r="M115" t="s">
        <v>332</v>
      </c>
      <c r="N115">
        <v>73</v>
      </c>
      <c r="O115" t="s">
        <v>333</v>
      </c>
      <c r="P115" t="s">
        <v>357</v>
      </c>
      <c r="Q115" t="s">
        <v>639</v>
      </c>
      <c r="R115" t="s">
        <v>956</v>
      </c>
      <c r="S115" s="2">
        <v>43368</v>
      </c>
      <c r="T115" t="s">
        <v>961</v>
      </c>
      <c r="U115">
        <v>1</v>
      </c>
      <c r="V115" t="s">
        <v>973</v>
      </c>
      <c r="X115">
        <v>24</v>
      </c>
      <c r="AA115">
        <v>0</v>
      </c>
      <c r="AB115">
        <v>0</v>
      </c>
      <c r="AC115" t="s">
        <v>992</v>
      </c>
      <c r="AG115">
        <v>0</v>
      </c>
      <c r="AI115">
        <v>42.85973105</v>
      </c>
      <c r="AJ115" t="s">
        <v>973</v>
      </c>
      <c r="AL115">
        <v>-105.56519066</v>
      </c>
      <c r="AN115" t="s">
        <v>1117</v>
      </c>
      <c r="AO115">
        <v>2.671264555633237</v>
      </c>
      <c r="AP115" t="s">
        <v>1525</v>
      </c>
      <c r="AQ115">
        <v>2018</v>
      </c>
      <c r="AR115">
        <v>16</v>
      </c>
    </row>
    <row r="116" spans="1:44">
      <c r="A116" t="s">
        <v>44</v>
      </c>
      <c r="B116" s="2">
        <v>43368</v>
      </c>
      <c r="C116" s="2">
        <v>43388</v>
      </c>
      <c r="D116" t="s">
        <v>62</v>
      </c>
      <c r="E116">
        <v>48</v>
      </c>
      <c r="F116" t="s">
        <v>155</v>
      </c>
      <c r="G116" t="s">
        <v>257</v>
      </c>
      <c r="J116">
        <v>6591</v>
      </c>
      <c r="K116">
        <v>2</v>
      </c>
      <c r="L116">
        <v>33</v>
      </c>
      <c r="M116" t="s">
        <v>332</v>
      </c>
      <c r="N116">
        <v>73</v>
      </c>
      <c r="O116" t="s">
        <v>333</v>
      </c>
      <c r="P116" t="s">
        <v>357</v>
      </c>
      <c r="Q116" t="s">
        <v>639</v>
      </c>
      <c r="R116" t="s">
        <v>956</v>
      </c>
      <c r="S116" s="2">
        <v>43368</v>
      </c>
      <c r="T116" t="s">
        <v>961</v>
      </c>
      <c r="U116">
        <v>1</v>
      </c>
      <c r="V116" t="s">
        <v>973</v>
      </c>
      <c r="X116">
        <v>24</v>
      </c>
      <c r="AA116">
        <v>0</v>
      </c>
      <c r="AB116">
        <v>0</v>
      </c>
      <c r="AC116" t="s">
        <v>992</v>
      </c>
      <c r="AG116">
        <v>0</v>
      </c>
      <c r="AI116">
        <v>42.85970815</v>
      </c>
      <c r="AJ116" t="s">
        <v>973</v>
      </c>
      <c r="AL116">
        <v>-105.58463117</v>
      </c>
      <c r="AN116" t="s">
        <v>1116</v>
      </c>
      <c r="AO116">
        <v>2.860548223810893</v>
      </c>
      <c r="AP116" t="s">
        <v>1521</v>
      </c>
      <c r="AQ116">
        <v>2018</v>
      </c>
      <c r="AR116">
        <v>16</v>
      </c>
    </row>
    <row r="117" spans="1:44">
      <c r="A117" t="s">
        <v>44</v>
      </c>
      <c r="B117" s="2">
        <v>43368</v>
      </c>
      <c r="C117" s="2">
        <v>43388</v>
      </c>
      <c r="D117" t="s">
        <v>62</v>
      </c>
      <c r="E117">
        <v>48</v>
      </c>
      <c r="F117" t="s">
        <v>155</v>
      </c>
      <c r="G117" t="s">
        <v>257</v>
      </c>
      <c r="J117">
        <v>6591</v>
      </c>
      <c r="K117">
        <v>2</v>
      </c>
      <c r="L117">
        <v>33</v>
      </c>
      <c r="M117" t="s">
        <v>332</v>
      </c>
      <c r="N117">
        <v>73</v>
      </c>
      <c r="O117" t="s">
        <v>333</v>
      </c>
      <c r="P117" t="s">
        <v>357</v>
      </c>
      <c r="Q117" t="s">
        <v>639</v>
      </c>
      <c r="R117" t="s">
        <v>956</v>
      </c>
      <c r="S117" s="2">
        <v>43368</v>
      </c>
      <c r="T117" t="s">
        <v>961</v>
      </c>
      <c r="U117">
        <v>1</v>
      </c>
      <c r="V117" t="s">
        <v>973</v>
      </c>
      <c r="X117">
        <v>24</v>
      </c>
      <c r="AA117">
        <v>0</v>
      </c>
      <c r="AB117">
        <v>0</v>
      </c>
      <c r="AC117" t="s">
        <v>992</v>
      </c>
      <c r="AG117">
        <v>0</v>
      </c>
      <c r="AI117">
        <v>42.85970815</v>
      </c>
      <c r="AJ117" t="s">
        <v>973</v>
      </c>
      <c r="AL117">
        <v>-105.58463117</v>
      </c>
      <c r="AN117" t="s">
        <v>1116</v>
      </c>
      <c r="AO117">
        <v>2.860548223810893</v>
      </c>
      <c r="AP117" t="s">
        <v>1521</v>
      </c>
      <c r="AQ117">
        <v>2018</v>
      </c>
      <c r="AR117">
        <v>16</v>
      </c>
    </row>
    <row r="118" spans="1:44">
      <c r="A118" t="s">
        <v>44</v>
      </c>
      <c r="B118" s="2">
        <v>43368</v>
      </c>
      <c r="C118" s="2">
        <v>43388</v>
      </c>
      <c r="D118" t="s">
        <v>62</v>
      </c>
      <c r="E118">
        <v>48</v>
      </c>
      <c r="F118" t="s">
        <v>155</v>
      </c>
      <c r="G118" t="s">
        <v>257</v>
      </c>
      <c r="J118">
        <v>6591</v>
      </c>
      <c r="K118">
        <v>1</v>
      </c>
      <c r="L118">
        <v>33</v>
      </c>
      <c r="M118" t="s">
        <v>332</v>
      </c>
      <c r="N118">
        <v>73</v>
      </c>
      <c r="O118" t="s">
        <v>333</v>
      </c>
      <c r="P118" t="s">
        <v>357</v>
      </c>
      <c r="Q118" t="s">
        <v>639</v>
      </c>
      <c r="R118" t="s">
        <v>956</v>
      </c>
      <c r="S118" s="2">
        <v>43368</v>
      </c>
      <c r="T118" t="s">
        <v>961</v>
      </c>
      <c r="U118">
        <v>1</v>
      </c>
      <c r="V118" t="s">
        <v>973</v>
      </c>
      <c r="X118">
        <v>24</v>
      </c>
      <c r="AA118">
        <v>0</v>
      </c>
      <c r="AB118">
        <v>0</v>
      </c>
      <c r="AC118" t="s">
        <v>992</v>
      </c>
      <c r="AG118">
        <v>0</v>
      </c>
      <c r="AI118">
        <v>42.85973105</v>
      </c>
      <c r="AJ118" t="s">
        <v>973</v>
      </c>
      <c r="AL118">
        <v>-105.56519066</v>
      </c>
      <c r="AN118" t="s">
        <v>1117</v>
      </c>
      <c r="AO118">
        <v>2.671264555633237</v>
      </c>
      <c r="AP118" t="s">
        <v>1525</v>
      </c>
      <c r="AQ118">
        <v>2018</v>
      </c>
      <c r="AR118">
        <v>16</v>
      </c>
    </row>
    <row r="119" spans="1:44">
      <c r="A119" t="s">
        <v>44</v>
      </c>
      <c r="C119" s="2">
        <v>43040</v>
      </c>
      <c r="D119" t="s">
        <v>63</v>
      </c>
      <c r="E119">
        <v>60</v>
      </c>
      <c r="F119" t="s">
        <v>156</v>
      </c>
      <c r="G119" t="s">
        <v>258</v>
      </c>
      <c r="H119">
        <v>0.1667</v>
      </c>
      <c r="I119">
        <v>3501</v>
      </c>
      <c r="J119">
        <v>40</v>
      </c>
      <c r="K119">
        <v>20</v>
      </c>
      <c r="L119">
        <v>38</v>
      </c>
      <c r="M119" t="s">
        <v>332</v>
      </c>
      <c r="N119">
        <v>72</v>
      </c>
      <c r="O119" t="s">
        <v>333</v>
      </c>
      <c r="P119" t="s">
        <v>358</v>
      </c>
      <c r="Q119" t="s">
        <v>640</v>
      </c>
      <c r="R119" t="s">
        <v>954</v>
      </c>
      <c r="S119" s="2">
        <v>43040</v>
      </c>
      <c r="T119" t="s">
        <v>961</v>
      </c>
      <c r="U119">
        <v>0</v>
      </c>
      <c r="V119" t="s">
        <v>973</v>
      </c>
      <c r="X119">
        <v>0</v>
      </c>
      <c r="AA119">
        <v>0</v>
      </c>
      <c r="AB119">
        <v>0</v>
      </c>
      <c r="AC119" t="s">
        <v>993</v>
      </c>
      <c r="AG119">
        <v>0</v>
      </c>
      <c r="AI119">
        <v>43.25329347</v>
      </c>
      <c r="AJ119" t="s">
        <v>973</v>
      </c>
      <c r="AL119">
        <v>-105.53069659</v>
      </c>
      <c r="AN119" t="s">
        <v>1130</v>
      </c>
      <c r="AO119">
        <v>1.949875414224552</v>
      </c>
      <c r="AP119" t="s">
        <v>1519</v>
      </c>
      <c r="AQ119">
        <v>2017</v>
      </c>
      <c r="AR119">
        <v>15</v>
      </c>
    </row>
    <row r="120" spans="1:44">
      <c r="A120" t="s">
        <v>44</v>
      </c>
      <c r="C120" s="2">
        <v>43040</v>
      </c>
      <c r="D120" t="s">
        <v>63</v>
      </c>
      <c r="E120">
        <v>60</v>
      </c>
      <c r="F120" t="s">
        <v>156</v>
      </c>
      <c r="G120" t="s">
        <v>259</v>
      </c>
      <c r="H120">
        <v>0.1667</v>
      </c>
      <c r="I120">
        <v>2001</v>
      </c>
      <c r="J120">
        <v>40</v>
      </c>
      <c r="K120">
        <v>29</v>
      </c>
      <c r="L120">
        <v>38</v>
      </c>
      <c r="M120" t="s">
        <v>332</v>
      </c>
      <c r="N120">
        <v>72</v>
      </c>
      <c r="O120" t="s">
        <v>333</v>
      </c>
      <c r="P120" t="s">
        <v>359</v>
      </c>
      <c r="Q120" t="s">
        <v>641</v>
      </c>
      <c r="R120" t="s">
        <v>954</v>
      </c>
      <c r="S120" s="2">
        <v>43040</v>
      </c>
      <c r="T120" t="s">
        <v>961</v>
      </c>
      <c r="U120">
        <v>0</v>
      </c>
      <c r="V120" t="s">
        <v>973</v>
      </c>
      <c r="X120">
        <v>0</v>
      </c>
      <c r="AA120">
        <v>0</v>
      </c>
      <c r="AB120">
        <v>0</v>
      </c>
      <c r="AC120" t="s">
        <v>994</v>
      </c>
      <c r="AG120">
        <v>0</v>
      </c>
      <c r="AI120">
        <v>43.23854201</v>
      </c>
      <c r="AJ120" t="s">
        <v>973</v>
      </c>
      <c r="AL120">
        <v>-105.53121537</v>
      </c>
      <c r="AN120" t="s">
        <v>1131</v>
      </c>
      <c r="AO120">
        <v>1.504534121627525</v>
      </c>
      <c r="AP120" t="s">
        <v>1520</v>
      </c>
      <c r="AQ120">
        <v>2017</v>
      </c>
      <c r="AR120">
        <v>15</v>
      </c>
    </row>
    <row r="121" spans="1:44">
      <c r="A121" t="s">
        <v>44</v>
      </c>
      <c r="C121" s="2">
        <v>41681</v>
      </c>
      <c r="D121" t="s">
        <v>64</v>
      </c>
      <c r="E121">
        <v>120</v>
      </c>
      <c r="F121" t="s">
        <v>148</v>
      </c>
      <c r="G121" t="s">
        <v>260</v>
      </c>
      <c r="H121">
        <v>0.125</v>
      </c>
      <c r="I121">
        <v>350</v>
      </c>
      <c r="J121">
        <v>120</v>
      </c>
      <c r="K121">
        <v>29</v>
      </c>
      <c r="L121">
        <v>38</v>
      </c>
      <c r="M121" t="s">
        <v>332</v>
      </c>
      <c r="N121">
        <v>72</v>
      </c>
      <c r="O121" t="s">
        <v>333</v>
      </c>
      <c r="P121" t="s">
        <v>360</v>
      </c>
      <c r="Q121" t="s">
        <v>642</v>
      </c>
      <c r="R121" t="s">
        <v>954</v>
      </c>
      <c r="S121" s="2">
        <v>41681</v>
      </c>
      <c r="T121" t="s">
        <v>961</v>
      </c>
      <c r="U121">
        <v>0</v>
      </c>
      <c r="V121" t="s">
        <v>973</v>
      </c>
      <c r="AA121">
        <v>1</v>
      </c>
      <c r="AB121">
        <v>0</v>
      </c>
      <c r="AC121" t="s">
        <v>995</v>
      </c>
      <c r="AI121">
        <v>43.23854201</v>
      </c>
      <c r="AJ121" t="s">
        <v>973</v>
      </c>
      <c r="AL121">
        <v>-105.53121537</v>
      </c>
      <c r="AN121" t="s">
        <v>1131</v>
      </c>
      <c r="AO121">
        <v>1.504534121627525</v>
      </c>
      <c r="AP121" t="s">
        <v>1520</v>
      </c>
      <c r="AQ121">
        <v>2014</v>
      </c>
      <c r="AR121">
        <v>15</v>
      </c>
    </row>
    <row r="122" spans="1:44">
      <c r="A122" t="s">
        <v>44</v>
      </c>
      <c r="C122" s="2">
        <v>41128</v>
      </c>
      <c r="D122" t="s">
        <v>47</v>
      </c>
      <c r="E122">
        <v>120</v>
      </c>
      <c r="F122" t="s">
        <v>150</v>
      </c>
      <c r="G122" t="s">
        <v>255</v>
      </c>
      <c r="H122">
        <v>0.125</v>
      </c>
      <c r="I122">
        <v>220</v>
      </c>
      <c r="J122">
        <v>40</v>
      </c>
      <c r="K122">
        <v>33</v>
      </c>
      <c r="L122">
        <v>38</v>
      </c>
      <c r="M122" t="s">
        <v>332</v>
      </c>
      <c r="N122">
        <v>72</v>
      </c>
      <c r="O122" t="s">
        <v>333</v>
      </c>
      <c r="P122" t="s">
        <v>341</v>
      </c>
      <c r="Q122" t="s">
        <v>643</v>
      </c>
      <c r="R122" t="s">
        <v>954</v>
      </c>
      <c r="S122" s="2">
        <v>41128</v>
      </c>
      <c r="T122" t="s">
        <v>961</v>
      </c>
      <c r="U122">
        <v>0</v>
      </c>
      <c r="V122" t="s">
        <v>973</v>
      </c>
      <c r="AA122">
        <v>1</v>
      </c>
      <c r="AB122">
        <v>0</v>
      </c>
      <c r="AC122" t="s">
        <v>996</v>
      </c>
      <c r="AI122">
        <v>43.22393168</v>
      </c>
      <c r="AJ122" t="s">
        <v>973</v>
      </c>
      <c r="AL122">
        <v>-105.51104242</v>
      </c>
      <c r="AN122" t="s">
        <v>1132</v>
      </c>
      <c r="AO122">
        <v>2.632611158697382</v>
      </c>
      <c r="AP122" t="s">
        <v>1523</v>
      </c>
      <c r="AQ122">
        <v>2012</v>
      </c>
      <c r="AR122">
        <v>15</v>
      </c>
    </row>
    <row r="123" spans="1:44">
      <c r="A123" t="s">
        <v>44</v>
      </c>
      <c r="C123" s="2">
        <v>41856</v>
      </c>
      <c r="D123" t="s">
        <v>56</v>
      </c>
      <c r="E123">
        <v>120</v>
      </c>
      <c r="F123" t="s">
        <v>148</v>
      </c>
      <c r="G123" t="s">
        <v>261</v>
      </c>
      <c r="H123">
        <v>0.125</v>
      </c>
      <c r="I123">
        <v>3100</v>
      </c>
      <c r="J123">
        <v>320</v>
      </c>
      <c r="K123">
        <v>28</v>
      </c>
      <c r="L123">
        <v>38</v>
      </c>
      <c r="M123" t="s">
        <v>332</v>
      </c>
      <c r="N123">
        <v>71</v>
      </c>
      <c r="O123" t="s">
        <v>333</v>
      </c>
      <c r="P123" t="s">
        <v>361</v>
      </c>
      <c r="Q123" t="s">
        <v>644</v>
      </c>
      <c r="R123" t="s">
        <v>954</v>
      </c>
      <c r="S123" s="2">
        <v>41856</v>
      </c>
      <c r="T123" t="s">
        <v>961</v>
      </c>
      <c r="U123">
        <v>0</v>
      </c>
      <c r="V123" t="s">
        <v>973</v>
      </c>
      <c r="AA123">
        <v>1</v>
      </c>
      <c r="AB123">
        <v>0</v>
      </c>
      <c r="AC123" t="s">
        <v>997</v>
      </c>
      <c r="AI123">
        <v>43.23994221</v>
      </c>
      <c r="AJ123" t="s">
        <v>973</v>
      </c>
      <c r="AL123">
        <v>-105.38896762</v>
      </c>
      <c r="AN123" t="s">
        <v>1133</v>
      </c>
      <c r="AO123">
        <v>2.138990391294044</v>
      </c>
      <c r="AP123" t="s">
        <v>1521</v>
      </c>
      <c r="AQ123">
        <v>2014</v>
      </c>
      <c r="AR123">
        <v>128</v>
      </c>
    </row>
    <row r="124" spans="1:44">
      <c r="A124" t="s">
        <v>44</v>
      </c>
      <c r="C124" s="2">
        <v>43914</v>
      </c>
      <c r="D124" t="s">
        <v>57</v>
      </c>
      <c r="E124">
        <v>120</v>
      </c>
      <c r="F124" t="s">
        <v>149</v>
      </c>
      <c r="G124" t="s">
        <v>262</v>
      </c>
      <c r="H124">
        <v>0.125</v>
      </c>
      <c r="I124">
        <v>634</v>
      </c>
      <c r="J124">
        <v>162.94000244</v>
      </c>
      <c r="K124">
        <v>3</v>
      </c>
      <c r="L124">
        <v>37</v>
      </c>
      <c r="M124" t="s">
        <v>332</v>
      </c>
      <c r="N124">
        <v>71</v>
      </c>
      <c r="O124" t="s">
        <v>333</v>
      </c>
      <c r="P124" t="s">
        <v>362</v>
      </c>
      <c r="Q124" t="s">
        <v>645</v>
      </c>
      <c r="R124" t="s">
        <v>954</v>
      </c>
      <c r="S124" s="2">
        <v>43914</v>
      </c>
      <c r="T124" t="s">
        <v>961</v>
      </c>
      <c r="U124">
        <v>0</v>
      </c>
      <c r="V124" t="s">
        <v>973</v>
      </c>
      <c r="X124">
        <v>0</v>
      </c>
      <c r="AA124">
        <v>1</v>
      </c>
      <c r="AB124">
        <v>0</v>
      </c>
      <c r="AC124" t="s">
        <v>998</v>
      </c>
      <c r="AG124">
        <v>0</v>
      </c>
      <c r="AI124">
        <v>43.21058048</v>
      </c>
      <c r="AJ124" t="s">
        <v>973</v>
      </c>
      <c r="AL124">
        <v>-105.3698629</v>
      </c>
      <c r="AN124" t="s">
        <v>1134</v>
      </c>
      <c r="AO124">
        <v>1.620284033915186</v>
      </c>
      <c r="AP124" t="s">
        <v>1522</v>
      </c>
      <c r="AQ124">
        <v>2020</v>
      </c>
      <c r="AR124">
        <v>128</v>
      </c>
    </row>
    <row r="125" spans="1:44">
      <c r="A125" t="s">
        <v>44</v>
      </c>
      <c r="C125" s="2">
        <v>43914</v>
      </c>
      <c r="D125" t="s">
        <v>57</v>
      </c>
      <c r="E125">
        <v>120</v>
      </c>
      <c r="F125" t="s">
        <v>149</v>
      </c>
      <c r="G125" t="s">
        <v>263</v>
      </c>
      <c r="H125">
        <v>0.125</v>
      </c>
      <c r="I125">
        <v>516</v>
      </c>
      <c r="J125">
        <v>320</v>
      </c>
      <c r="K125">
        <v>3</v>
      </c>
      <c r="L125">
        <v>37</v>
      </c>
      <c r="M125" t="s">
        <v>332</v>
      </c>
      <c r="N125">
        <v>71</v>
      </c>
      <c r="O125" t="s">
        <v>333</v>
      </c>
      <c r="P125" t="s">
        <v>363</v>
      </c>
      <c r="Q125" t="s">
        <v>646</v>
      </c>
      <c r="R125" t="s">
        <v>954</v>
      </c>
      <c r="S125" s="2">
        <v>43914</v>
      </c>
      <c r="T125" t="s">
        <v>961</v>
      </c>
      <c r="U125">
        <v>0</v>
      </c>
      <c r="V125" t="s">
        <v>973</v>
      </c>
      <c r="X125">
        <v>0</v>
      </c>
      <c r="AA125">
        <v>1</v>
      </c>
      <c r="AB125">
        <v>0</v>
      </c>
      <c r="AC125" t="s">
        <v>999</v>
      </c>
      <c r="AG125">
        <v>0</v>
      </c>
      <c r="AI125">
        <v>43.21058048</v>
      </c>
      <c r="AJ125" t="s">
        <v>973</v>
      </c>
      <c r="AL125">
        <v>-105.3698629</v>
      </c>
      <c r="AN125" t="s">
        <v>1134</v>
      </c>
      <c r="AO125">
        <v>1.620284033915186</v>
      </c>
      <c r="AP125" t="s">
        <v>1522</v>
      </c>
      <c r="AQ125">
        <v>2020</v>
      </c>
      <c r="AR125">
        <v>128</v>
      </c>
    </row>
    <row r="126" spans="1:44">
      <c r="A126" t="s">
        <v>44</v>
      </c>
      <c r="C126" s="2">
        <v>43914</v>
      </c>
      <c r="D126" t="s">
        <v>57</v>
      </c>
      <c r="E126">
        <v>120</v>
      </c>
      <c r="F126" t="s">
        <v>149</v>
      </c>
      <c r="G126" t="s">
        <v>264</v>
      </c>
      <c r="H126">
        <v>0.125</v>
      </c>
      <c r="I126">
        <v>346</v>
      </c>
      <c r="J126">
        <v>480</v>
      </c>
      <c r="K126">
        <v>3</v>
      </c>
      <c r="L126">
        <v>37</v>
      </c>
      <c r="M126" t="s">
        <v>332</v>
      </c>
      <c r="N126">
        <v>71</v>
      </c>
      <c r="O126" t="s">
        <v>333</v>
      </c>
      <c r="P126" t="s">
        <v>364</v>
      </c>
      <c r="Q126" t="s">
        <v>647</v>
      </c>
      <c r="R126" t="s">
        <v>954</v>
      </c>
      <c r="S126" s="2">
        <v>43914</v>
      </c>
      <c r="T126" t="s">
        <v>961</v>
      </c>
      <c r="U126">
        <v>0</v>
      </c>
      <c r="V126" t="s">
        <v>973</v>
      </c>
      <c r="X126">
        <v>0</v>
      </c>
      <c r="AA126">
        <v>1</v>
      </c>
      <c r="AB126">
        <v>0</v>
      </c>
      <c r="AC126" t="s">
        <v>1000</v>
      </c>
      <c r="AG126">
        <v>0</v>
      </c>
      <c r="AI126">
        <v>43.21058048</v>
      </c>
      <c r="AJ126" t="s">
        <v>973</v>
      </c>
      <c r="AL126">
        <v>-105.3698629</v>
      </c>
      <c r="AN126" t="s">
        <v>1134</v>
      </c>
      <c r="AO126">
        <v>1.620284033915186</v>
      </c>
      <c r="AP126" t="s">
        <v>1522</v>
      </c>
      <c r="AQ126">
        <v>2020</v>
      </c>
      <c r="AR126">
        <v>128</v>
      </c>
    </row>
    <row r="127" spans="1:44">
      <c r="A127" t="s">
        <v>44</v>
      </c>
      <c r="C127" s="2">
        <v>41856</v>
      </c>
      <c r="D127" t="s">
        <v>56</v>
      </c>
      <c r="E127">
        <v>120</v>
      </c>
      <c r="F127" t="s">
        <v>148</v>
      </c>
      <c r="G127" t="s">
        <v>261</v>
      </c>
      <c r="H127">
        <v>0.125</v>
      </c>
      <c r="I127">
        <v>3100</v>
      </c>
      <c r="J127">
        <v>320</v>
      </c>
      <c r="K127">
        <v>28</v>
      </c>
      <c r="L127">
        <v>38</v>
      </c>
      <c r="M127" t="s">
        <v>332</v>
      </c>
      <c r="N127">
        <v>71</v>
      </c>
      <c r="O127" t="s">
        <v>333</v>
      </c>
      <c r="P127" t="s">
        <v>361</v>
      </c>
      <c r="Q127" t="s">
        <v>644</v>
      </c>
      <c r="R127" t="s">
        <v>954</v>
      </c>
      <c r="S127" s="2">
        <v>41856</v>
      </c>
      <c r="T127" t="s">
        <v>961</v>
      </c>
      <c r="U127">
        <v>0</v>
      </c>
      <c r="V127" t="s">
        <v>973</v>
      </c>
      <c r="AA127">
        <v>1</v>
      </c>
      <c r="AB127">
        <v>0</v>
      </c>
      <c r="AC127" t="s">
        <v>997</v>
      </c>
      <c r="AI127">
        <v>43.23994221</v>
      </c>
      <c r="AJ127" t="s">
        <v>973</v>
      </c>
      <c r="AL127">
        <v>-105.38896762</v>
      </c>
      <c r="AN127" t="s">
        <v>1133</v>
      </c>
      <c r="AO127">
        <v>1.606151157799827</v>
      </c>
      <c r="AP127" t="s">
        <v>1521</v>
      </c>
      <c r="AQ127">
        <v>2014</v>
      </c>
      <c r="AR127">
        <v>127</v>
      </c>
    </row>
    <row r="128" spans="1:44">
      <c r="A128" t="s">
        <v>44</v>
      </c>
      <c r="C128" s="2">
        <v>43914</v>
      </c>
      <c r="D128" t="s">
        <v>57</v>
      </c>
      <c r="E128">
        <v>120</v>
      </c>
      <c r="F128" t="s">
        <v>149</v>
      </c>
      <c r="G128" t="s">
        <v>262</v>
      </c>
      <c r="H128">
        <v>0.125</v>
      </c>
      <c r="I128">
        <v>634</v>
      </c>
      <c r="J128">
        <v>162.94000244</v>
      </c>
      <c r="K128">
        <v>3</v>
      </c>
      <c r="L128">
        <v>37</v>
      </c>
      <c r="M128" t="s">
        <v>332</v>
      </c>
      <c r="N128">
        <v>71</v>
      </c>
      <c r="O128" t="s">
        <v>333</v>
      </c>
      <c r="P128" t="s">
        <v>362</v>
      </c>
      <c r="Q128" t="s">
        <v>645</v>
      </c>
      <c r="R128" t="s">
        <v>954</v>
      </c>
      <c r="S128" s="2">
        <v>43914</v>
      </c>
      <c r="T128" t="s">
        <v>961</v>
      </c>
      <c r="U128">
        <v>0</v>
      </c>
      <c r="V128" t="s">
        <v>973</v>
      </c>
      <c r="X128">
        <v>0</v>
      </c>
      <c r="AA128">
        <v>1</v>
      </c>
      <c r="AB128">
        <v>0</v>
      </c>
      <c r="AC128" t="s">
        <v>998</v>
      </c>
      <c r="AG128">
        <v>0</v>
      </c>
      <c r="AI128">
        <v>43.21058048</v>
      </c>
      <c r="AJ128" t="s">
        <v>973</v>
      </c>
      <c r="AL128">
        <v>-105.3698629</v>
      </c>
      <c r="AN128" t="s">
        <v>1134</v>
      </c>
      <c r="AO128">
        <v>0.7438871518445324</v>
      </c>
      <c r="AP128" t="s">
        <v>1524</v>
      </c>
      <c r="AQ128">
        <v>2020</v>
      </c>
      <c r="AR128">
        <v>127</v>
      </c>
    </row>
    <row r="129" spans="1:44">
      <c r="A129" t="s">
        <v>44</v>
      </c>
      <c r="C129" s="2">
        <v>43914</v>
      </c>
      <c r="D129" t="s">
        <v>57</v>
      </c>
      <c r="E129">
        <v>120</v>
      </c>
      <c r="F129" t="s">
        <v>149</v>
      </c>
      <c r="G129" t="s">
        <v>263</v>
      </c>
      <c r="H129">
        <v>0.125</v>
      </c>
      <c r="I129">
        <v>516</v>
      </c>
      <c r="J129">
        <v>320</v>
      </c>
      <c r="K129">
        <v>3</v>
      </c>
      <c r="L129">
        <v>37</v>
      </c>
      <c r="M129" t="s">
        <v>332</v>
      </c>
      <c r="N129">
        <v>71</v>
      </c>
      <c r="O129" t="s">
        <v>333</v>
      </c>
      <c r="P129" t="s">
        <v>363</v>
      </c>
      <c r="Q129" t="s">
        <v>646</v>
      </c>
      <c r="R129" t="s">
        <v>954</v>
      </c>
      <c r="S129" s="2">
        <v>43914</v>
      </c>
      <c r="T129" t="s">
        <v>961</v>
      </c>
      <c r="U129">
        <v>0</v>
      </c>
      <c r="V129" t="s">
        <v>973</v>
      </c>
      <c r="X129">
        <v>0</v>
      </c>
      <c r="AA129">
        <v>1</v>
      </c>
      <c r="AB129">
        <v>0</v>
      </c>
      <c r="AC129" t="s">
        <v>999</v>
      </c>
      <c r="AG129">
        <v>0</v>
      </c>
      <c r="AI129">
        <v>43.21058048</v>
      </c>
      <c r="AJ129" t="s">
        <v>973</v>
      </c>
      <c r="AL129">
        <v>-105.3698629</v>
      </c>
      <c r="AN129" t="s">
        <v>1134</v>
      </c>
      <c r="AO129">
        <v>0.7438871518445324</v>
      </c>
      <c r="AP129" t="s">
        <v>1524</v>
      </c>
      <c r="AQ129">
        <v>2020</v>
      </c>
      <c r="AR129">
        <v>127</v>
      </c>
    </row>
    <row r="130" spans="1:44">
      <c r="A130" t="s">
        <v>44</v>
      </c>
      <c r="C130" s="2">
        <v>43914</v>
      </c>
      <c r="D130" t="s">
        <v>57</v>
      </c>
      <c r="E130">
        <v>120</v>
      </c>
      <c r="F130" t="s">
        <v>149</v>
      </c>
      <c r="G130" t="s">
        <v>264</v>
      </c>
      <c r="H130">
        <v>0.125</v>
      </c>
      <c r="I130">
        <v>346</v>
      </c>
      <c r="J130">
        <v>480</v>
      </c>
      <c r="K130">
        <v>3</v>
      </c>
      <c r="L130">
        <v>37</v>
      </c>
      <c r="M130" t="s">
        <v>332</v>
      </c>
      <c r="N130">
        <v>71</v>
      </c>
      <c r="O130" t="s">
        <v>333</v>
      </c>
      <c r="P130" t="s">
        <v>364</v>
      </c>
      <c r="Q130" t="s">
        <v>647</v>
      </c>
      <c r="R130" t="s">
        <v>954</v>
      </c>
      <c r="S130" s="2">
        <v>43914</v>
      </c>
      <c r="T130" t="s">
        <v>961</v>
      </c>
      <c r="U130">
        <v>0</v>
      </c>
      <c r="V130" t="s">
        <v>973</v>
      </c>
      <c r="X130">
        <v>0</v>
      </c>
      <c r="AA130">
        <v>1</v>
      </c>
      <c r="AB130">
        <v>0</v>
      </c>
      <c r="AC130" t="s">
        <v>1000</v>
      </c>
      <c r="AG130">
        <v>0</v>
      </c>
      <c r="AI130">
        <v>43.21058048</v>
      </c>
      <c r="AJ130" t="s">
        <v>973</v>
      </c>
      <c r="AL130">
        <v>-105.3698629</v>
      </c>
      <c r="AN130" t="s">
        <v>1134</v>
      </c>
      <c r="AO130">
        <v>0.7438871518445324</v>
      </c>
      <c r="AP130" t="s">
        <v>1524</v>
      </c>
      <c r="AQ130">
        <v>2020</v>
      </c>
      <c r="AR130">
        <v>127</v>
      </c>
    </row>
    <row r="131" spans="1:44">
      <c r="A131" t="s">
        <v>44</v>
      </c>
      <c r="C131" s="2">
        <v>43914</v>
      </c>
      <c r="D131" t="s">
        <v>57</v>
      </c>
      <c r="E131">
        <v>120</v>
      </c>
      <c r="F131" t="s">
        <v>149</v>
      </c>
      <c r="G131" t="s">
        <v>264</v>
      </c>
      <c r="H131">
        <v>0.125</v>
      </c>
      <c r="I131">
        <v>346</v>
      </c>
      <c r="J131">
        <v>480</v>
      </c>
      <c r="K131">
        <v>5</v>
      </c>
      <c r="L131">
        <v>37</v>
      </c>
      <c r="M131" t="s">
        <v>332</v>
      </c>
      <c r="N131">
        <v>71</v>
      </c>
      <c r="O131" t="s">
        <v>333</v>
      </c>
      <c r="P131" t="s">
        <v>364</v>
      </c>
      <c r="Q131" t="s">
        <v>647</v>
      </c>
      <c r="R131" t="s">
        <v>954</v>
      </c>
      <c r="S131" s="2">
        <v>43914</v>
      </c>
      <c r="T131" t="s">
        <v>961</v>
      </c>
      <c r="U131">
        <v>0</v>
      </c>
      <c r="V131" t="s">
        <v>973</v>
      </c>
      <c r="X131">
        <v>0</v>
      </c>
      <c r="AA131">
        <v>1</v>
      </c>
      <c r="AB131">
        <v>0</v>
      </c>
      <c r="AC131" t="s">
        <v>1000</v>
      </c>
      <c r="AG131">
        <v>0</v>
      </c>
      <c r="AI131">
        <v>43.21043544</v>
      </c>
      <c r="AJ131" t="s">
        <v>973</v>
      </c>
      <c r="AL131">
        <v>-105.40978135</v>
      </c>
      <c r="AN131" t="s">
        <v>1135</v>
      </c>
      <c r="AO131">
        <v>2.154166991624433</v>
      </c>
      <c r="AP131" t="s">
        <v>1522</v>
      </c>
      <c r="AQ131">
        <v>2020</v>
      </c>
      <c r="AR131">
        <v>127</v>
      </c>
    </row>
    <row r="132" spans="1:44">
      <c r="A132" t="s">
        <v>44</v>
      </c>
      <c r="C132" s="2">
        <v>42928</v>
      </c>
      <c r="D132" t="s">
        <v>65</v>
      </c>
      <c r="E132">
        <v>60</v>
      </c>
      <c r="F132" t="s">
        <v>156</v>
      </c>
      <c r="G132" t="s">
        <v>262</v>
      </c>
      <c r="H132">
        <v>0.1667</v>
      </c>
      <c r="I132">
        <v>4001</v>
      </c>
      <c r="J132">
        <v>80</v>
      </c>
      <c r="K132">
        <v>17</v>
      </c>
      <c r="L132">
        <v>38</v>
      </c>
      <c r="M132" t="s">
        <v>332</v>
      </c>
      <c r="N132">
        <v>75</v>
      </c>
      <c r="O132" t="s">
        <v>333</v>
      </c>
      <c r="P132" t="s">
        <v>365</v>
      </c>
      <c r="Q132" t="s">
        <v>648</v>
      </c>
      <c r="R132" t="s">
        <v>954</v>
      </c>
      <c r="S132" s="2">
        <v>42928</v>
      </c>
      <c r="T132" t="s">
        <v>961</v>
      </c>
      <c r="U132">
        <v>0</v>
      </c>
      <c r="V132" t="s">
        <v>973</v>
      </c>
      <c r="X132">
        <v>0</v>
      </c>
      <c r="AA132">
        <v>0</v>
      </c>
      <c r="AB132">
        <v>0</v>
      </c>
      <c r="AC132" t="s">
        <v>998</v>
      </c>
      <c r="AG132">
        <v>0</v>
      </c>
      <c r="AI132">
        <v>43.2649253</v>
      </c>
      <c r="AJ132" t="s">
        <v>973</v>
      </c>
      <c r="AL132">
        <v>-105.88709524</v>
      </c>
      <c r="AN132" t="s">
        <v>1136</v>
      </c>
      <c r="AO132">
        <v>1.456439280112332</v>
      </c>
      <c r="AP132" t="s">
        <v>1522</v>
      </c>
      <c r="AQ132">
        <v>2017</v>
      </c>
      <c r="AR132">
        <v>21</v>
      </c>
    </row>
    <row r="133" spans="1:44">
      <c r="A133" t="s">
        <v>44</v>
      </c>
      <c r="C133" s="2">
        <v>42928</v>
      </c>
      <c r="D133" t="s">
        <v>65</v>
      </c>
      <c r="E133">
        <v>60</v>
      </c>
      <c r="F133" t="s">
        <v>156</v>
      </c>
      <c r="G133" t="s">
        <v>262</v>
      </c>
      <c r="H133">
        <v>0.1667</v>
      </c>
      <c r="I133">
        <v>4001</v>
      </c>
      <c r="J133">
        <v>80</v>
      </c>
      <c r="K133">
        <v>8</v>
      </c>
      <c r="L133">
        <v>38</v>
      </c>
      <c r="M133" t="s">
        <v>332</v>
      </c>
      <c r="N133">
        <v>75</v>
      </c>
      <c r="O133" t="s">
        <v>333</v>
      </c>
      <c r="P133" t="s">
        <v>366</v>
      </c>
      <c r="Q133" t="s">
        <v>649</v>
      </c>
      <c r="R133" t="s">
        <v>954</v>
      </c>
      <c r="S133" s="2">
        <v>42928</v>
      </c>
      <c r="T133" t="s">
        <v>961</v>
      </c>
      <c r="U133">
        <v>0</v>
      </c>
      <c r="V133" t="s">
        <v>973</v>
      </c>
      <c r="X133">
        <v>0</v>
      </c>
      <c r="AA133">
        <v>0</v>
      </c>
      <c r="AB133">
        <v>0</v>
      </c>
      <c r="AC133" t="s">
        <v>998</v>
      </c>
      <c r="AG133">
        <v>0</v>
      </c>
      <c r="AI133">
        <v>43.27944797</v>
      </c>
      <c r="AJ133" t="s">
        <v>973</v>
      </c>
      <c r="AL133">
        <v>-105.88704194</v>
      </c>
      <c r="AN133" t="s">
        <v>1137</v>
      </c>
      <c r="AO133">
        <v>1.096105405786509</v>
      </c>
      <c r="AP133" t="s">
        <v>1526</v>
      </c>
      <c r="AQ133">
        <v>2017</v>
      </c>
      <c r="AR133">
        <v>21</v>
      </c>
    </row>
    <row r="134" spans="1:44">
      <c r="A134" t="s">
        <v>44</v>
      </c>
      <c r="C134" s="2">
        <v>41128</v>
      </c>
      <c r="D134" t="s">
        <v>47</v>
      </c>
      <c r="E134">
        <v>120</v>
      </c>
      <c r="F134" t="s">
        <v>150</v>
      </c>
      <c r="G134" t="s">
        <v>265</v>
      </c>
      <c r="H134">
        <v>0.125</v>
      </c>
      <c r="I134">
        <v>2200</v>
      </c>
      <c r="J134">
        <v>400</v>
      </c>
      <c r="K134">
        <v>20</v>
      </c>
      <c r="L134">
        <v>38</v>
      </c>
      <c r="M134" t="s">
        <v>332</v>
      </c>
      <c r="N134">
        <v>75</v>
      </c>
      <c r="O134" t="s">
        <v>333</v>
      </c>
      <c r="P134" t="s">
        <v>341</v>
      </c>
      <c r="Q134" t="s">
        <v>650</v>
      </c>
      <c r="R134" t="s">
        <v>954</v>
      </c>
      <c r="S134" s="2">
        <v>41128</v>
      </c>
      <c r="T134" t="s">
        <v>961</v>
      </c>
      <c r="U134">
        <v>0</v>
      </c>
      <c r="V134" t="s">
        <v>973</v>
      </c>
      <c r="AA134">
        <v>1</v>
      </c>
      <c r="AB134">
        <v>0</v>
      </c>
      <c r="AC134" t="s">
        <v>1001</v>
      </c>
      <c r="AI134">
        <v>43.25055141</v>
      </c>
      <c r="AJ134" t="s">
        <v>973</v>
      </c>
      <c r="AL134">
        <v>-105.88729351</v>
      </c>
      <c r="AN134" t="s">
        <v>1138</v>
      </c>
      <c r="AO134">
        <v>2.241843053797061</v>
      </c>
      <c r="AP134" t="s">
        <v>1522</v>
      </c>
      <c r="AQ134">
        <v>2012</v>
      </c>
      <c r="AR134">
        <v>21</v>
      </c>
    </row>
    <row r="135" spans="1:44">
      <c r="A135" t="s">
        <v>44</v>
      </c>
      <c r="C135" s="2">
        <v>43810</v>
      </c>
      <c r="D135" t="s">
        <v>66</v>
      </c>
      <c r="E135">
        <v>120</v>
      </c>
      <c r="F135" t="s">
        <v>149</v>
      </c>
      <c r="G135" t="s">
        <v>258</v>
      </c>
      <c r="H135">
        <v>0.125</v>
      </c>
      <c r="I135">
        <v>1501</v>
      </c>
      <c r="J135">
        <v>440</v>
      </c>
      <c r="K135">
        <v>8</v>
      </c>
      <c r="L135">
        <v>38</v>
      </c>
      <c r="M135" t="s">
        <v>332</v>
      </c>
      <c r="N135">
        <v>75</v>
      </c>
      <c r="O135" t="s">
        <v>333</v>
      </c>
      <c r="P135" t="s">
        <v>367</v>
      </c>
      <c r="Q135" t="s">
        <v>651</v>
      </c>
      <c r="R135" t="s">
        <v>954</v>
      </c>
      <c r="S135" s="2">
        <v>43810</v>
      </c>
      <c r="T135" t="s">
        <v>961</v>
      </c>
      <c r="U135">
        <v>0</v>
      </c>
      <c r="V135" t="s">
        <v>973</v>
      </c>
      <c r="X135">
        <v>0</v>
      </c>
      <c r="AA135">
        <v>1</v>
      </c>
      <c r="AB135">
        <v>0</v>
      </c>
      <c r="AC135" t="s">
        <v>993</v>
      </c>
      <c r="AG135">
        <v>0</v>
      </c>
      <c r="AI135">
        <v>43.27944797</v>
      </c>
      <c r="AJ135" t="s">
        <v>973</v>
      </c>
      <c r="AL135">
        <v>-105.88704194</v>
      </c>
      <c r="AN135" t="s">
        <v>1137</v>
      </c>
      <c r="AO135">
        <v>1.096105405786509</v>
      </c>
      <c r="AP135" t="s">
        <v>1526</v>
      </c>
      <c r="AQ135">
        <v>2019</v>
      </c>
      <c r="AR135">
        <v>21</v>
      </c>
    </row>
    <row r="136" spans="1:44">
      <c r="A136" t="s">
        <v>44</v>
      </c>
      <c r="C136" s="2">
        <v>43810</v>
      </c>
      <c r="D136" t="s">
        <v>66</v>
      </c>
      <c r="E136">
        <v>120</v>
      </c>
      <c r="F136" t="s">
        <v>149</v>
      </c>
      <c r="G136" t="s">
        <v>258</v>
      </c>
      <c r="H136">
        <v>0.125</v>
      </c>
      <c r="I136">
        <v>1501</v>
      </c>
      <c r="J136">
        <v>440</v>
      </c>
      <c r="K136">
        <v>8</v>
      </c>
      <c r="L136">
        <v>38</v>
      </c>
      <c r="M136" t="s">
        <v>332</v>
      </c>
      <c r="N136">
        <v>75</v>
      </c>
      <c r="O136" t="s">
        <v>333</v>
      </c>
      <c r="P136" t="s">
        <v>367</v>
      </c>
      <c r="Q136" t="s">
        <v>651</v>
      </c>
      <c r="R136" t="s">
        <v>954</v>
      </c>
      <c r="S136" s="2">
        <v>43810</v>
      </c>
      <c r="T136" t="s">
        <v>961</v>
      </c>
      <c r="U136">
        <v>0</v>
      </c>
      <c r="V136" t="s">
        <v>973</v>
      </c>
      <c r="X136">
        <v>0</v>
      </c>
      <c r="AA136">
        <v>1</v>
      </c>
      <c r="AB136">
        <v>0</v>
      </c>
      <c r="AC136" t="s">
        <v>993</v>
      </c>
      <c r="AG136">
        <v>0</v>
      </c>
      <c r="AI136">
        <v>43.27944797</v>
      </c>
      <c r="AJ136" t="s">
        <v>973</v>
      </c>
      <c r="AL136">
        <v>-105.88704194</v>
      </c>
      <c r="AN136" t="s">
        <v>1137</v>
      </c>
      <c r="AO136">
        <v>1.096105405786509</v>
      </c>
      <c r="AP136" t="s">
        <v>1526</v>
      </c>
      <c r="AQ136">
        <v>2019</v>
      </c>
      <c r="AR136">
        <v>21</v>
      </c>
    </row>
    <row r="137" spans="1:44">
      <c r="A137" t="s">
        <v>44</v>
      </c>
      <c r="C137" s="2">
        <v>43810</v>
      </c>
      <c r="D137" t="s">
        <v>66</v>
      </c>
      <c r="E137">
        <v>120</v>
      </c>
      <c r="F137" t="s">
        <v>149</v>
      </c>
      <c r="G137" t="s">
        <v>258</v>
      </c>
      <c r="H137">
        <v>0.125</v>
      </c>
      <c r="I137">
        <v>1501</v>
      </c>
      <c r="J137">
        <v>440</v>
      </c>
      <c r="K137">
        <v>9</v>
      </c>
      <c r="L137">
        <v>38</v>
      </c>
      <c r="M137" t="s">
        <v>332</v>
      </c>
      <c r="N137">
        <v>75</v>
      </c>
      <c r="O137" t="s">
        <v>333</v>
      </c>
      <c r="P137" t="s">
        <v>367</v>
      </c>
      <c r="Q137" t="s">
        <v>651</v>
      </c>
      <c r="R137" t="s">
        <v>954</v>
      </c>
      <c r="S137" s="2">
        <v>43810</v>
      </c>
      <c r="T137" t="s">
        <v>961</v>
      </c>
      <c r="U137">
        <v>0</v>
      </c>
      <c r="V137" t="s">
        <v>973</v>
      </c>
      <c r="X137">
        <v>0</v>
      </c>
      <c r="AA137">
        <v>1</v>
      </c>
      <c r="AB137">
        <v>0</v>
      </c>
      <c r="AC137" t="s">
        <v>993</v>
      </c>
      <c r="AG137">
        <v>0</v>
      </c>
      <c r="AI137">
        <v>43.27956235</v>
      </c>
      <c r="AJ137" t="s">
        <v>973</v>
      </c>
      <c r="AL137">
        <v>-105.86753278</v>
      </c>
      <c r="AN137" t="s">
        <v>1139</v>
      </c>
      <c r="AO137">
        <v>0.1235544701712623</v>
      </c>
      <c r="AP137" t="s">
        <v>1521</v>
      </c>
      <c r="AQ137">
        <v>2019</v>
      </c>
      <c r="AR137">
        <v>21</v>
      </c>
    </row>
    <row r="138" spans="1:44">
      <c r="A138" t="s">
        <v>44</v>
      </c>
      <c r="B138" s="2">
        <v>42177</v>
      </c>
      <c r="C138" s="2">
        <v>43503</v>
      </c>
      <c r="D138" t="s">
        <v>67</v>
      </c>
      <c r="E138">
        <v>132</v>
      </c>
      <c r="F138" t="s">
        <v>157</v>
      </c>
      <c r="G138" t="s">
        <v>266</v>
      </c>
      <c r="J138">
        <v>0</v>
      </c>
      <c r="K138">
        <v>11</v>
      </c>
      <c r="L138">
        <v>38</v>
      </c>
      <c r="M138" t="s">
        <v>332</v>
      </c>
      <c r="N138">
        <v>75</v>
      </c>
      <c r="O138" t="s">
        <v>333</v>
      </c>
      <c r="P138" t="s">
        <v>368</v>
      </c>
      <c r="Q138" t="s">
        <v>652</v>
      </c>
      <c r="R138" t="s">
        <v>957</v>
      </c>
      <c r="S138" s="2">
        <v>42177</v>
      </c>
      <c r="T138" t="s">
        <v>961</v>
      </c>
      <c r="U138">
        <v>0</v>
      </c>
      <c r="V138" t="s">
        <v>973</v>
      </c>
      <c r="X138">
        <v>0</v>
      </c>
      <c r="AA138">
        <v>0</v>
      </c>
      <c r="AB138">
        <v>0</v>
      </c>
      <c r="AC138" t="s">
        <v>1002</v>
      </c>
      <c r="AG138">
        <v>0</v>
      </c>
      <c r="AI138">
        <v>43.27955458</v>
      </c>
      <c r="AJ138" t="s">
        <v>973</v>
      </c>
      <c r="AL138">
        <v>-105.82841528</v>
      </c>
      <c r="AN138" t="s">
        <v>1140</v>
      </c>
      <c r="AO138">
        <v>1.861544452185538</v>
      </c>
      <c r="AP138" t="s">
        <v>1520</v>
      </c>
      <c r="AQ138">
        <v>2019</v>
      </c>
      <c r="AR138">
        <v>21</v>
      </c>
    </row>
    <row r="139" spans="1:44">
      <c r="A139" t="s">
        <v>44</v>
      </c>
      <c r="B139" s="2">
        <v>42177</v>
      </c>
      <c r="C139" s="2">
        <v>43503</v>
      </c>
      <c r="D139" t="s">
        <v>67</v>
      </c>
      <c r="E139">
        <v>132</v>
      </c>
      <c r="F139" t="s">
        <v>157</v>
      </c>
      <c r="G139" t="s">
        <v>266</v>
      </c>
      <c r="J139">
        <v>0</v>
      </c>
      <c r="K139">
        <v>11</v>
      </c>
      <c r="L139">
        <v>38</v>
      </c>
      <c r="M139" t="s">
        <v>332</v>
      </c>
      <c r="N139">
        <v>75</v>
      </c>
      <c r="O139" t="s">
        <v>333</v>
      </c>
      <c r="P139" t="s">
        <v>368</v>
      </c>
      <c r="Q139" t="s">
        <v>652</v>
      </c>
      <c r="R139" t="s">
        <v>957</v>
      </c>
      <c r="S139" s="2">
        <v>42177</v>
      </c>
      <c r="T139" t="s">
        <v>961</v>
      </c>
      <c r="U139">
        <v>0</v>
      </c>
      <c r="V139" t="s">
        <v>973</v>
      </c>
      <c r="X139">
        <v>0</v>
      </c>
      <c r="AA139">
        <v>0</v>
      </c>
      <c r="AB139">
        <v>0</v>
      </c>
      <c r="AC139" t="s">
        <v>1002</v>
      </c>
      <c r="AG139">
        <v>0</v>
      </c>
      <c r="AI139">
        <v>43.27955458</v>
      </c>
      <c r="AJ139" t="s">
        <v>973</v>
      </c>
      <c r="AL139">
        <v>-105.82841528</v>
      </c>
      <c r="AN139" t="s">
        <v>1140</v>
      </c>
      <c r="AO139">
        <v>1.861544452185538</v>
      </c>
      <c r="AP139" t="s">
        <v>1520</v>
      </c>
      <c r="AQ139">
        <v>2019</v>
      </c>
      <c r="AR139">
        <v>21</v>
      </c>
    </row>
    <row r="140" spans="1:44">
      <c r="A140" t="s">
        <v>44</v>
      </c>
      <c r="B140" s="2">
        <v>42177</v>
      </c>
      <c r="C140" s="2">
        <v>43503</v>
      </c>
      <c r="D140" t="s">
        <v>67</v>
      </c>
      <c r="E140">
        <v>132</v>
      </c>
      <c r="F140" t="s">
        <v>157</v>
      </c>
      <c r="G140" t="s">
        <v>266</v>
      </c>
      <c r="J140">
        <v>0</v>
      </c>
      <c r="K140">
        <v>11</v>
      </c>
      <c r="L140">
        <v>38</v>
      </c>
      <c r="M140" t="s">
        <v>332</v>
      </c>
      <c r="N140">
        <v>75</v>
      </c>
      <c r="O140" t="s">
        <v>333</v>
      </c>
      <c r="P140" t="s">
        <v>368</v>
      </c>
      <c r="Q140" t="s">
        <v>652</v>
      </c>
      <c r="R140" t="s">
        <v>957</v>
      </c>
      <c r="S140" s="2">
        <v>42177</v>
      </c>
      <c r="T140" t="s">
        <v>961</v>
      </c>
      <c r="U140">
        <v>0</v>
      </c>
      <c r="V140" t="s">
        <v>973</v>
      </c>
      <c r="X140">
        <v>0</v>
      </c>
      <c r="AA140">
        <v>0</v>
      </c>
      <c r="AB140">
        <v>0</v>
      </c>
      <c r="AC140" t="s">
        <v>1002</v>
      </c>
      <c r="AG140">
        <v>0</v>
      </c>
      <c r="AI140">
        <v>43.27955458</v>
      </c>
      <c r="AJ140" t="s">
        <v>973</v>
      </c>
      <c r="AL140">
        <v>-105.82841528</v>
      </c>
      <c r="AN140" t="s">
        <v>1140</v>
      </c>
      <c r="AO140">
        <v>1.861544452185538</v>
      </c>
      <c r="AP140" t="s">
        <v>1520</v>
      </c>
      <c r="AQ140">
        <v>2019</v>
      </c>
      <c r="AR140">
        <v>21</v>
      </c>
    </row>
    <row r="141" spans="1:44">
      <c r="A141" t="s">
        <v>44</v>
      </c>
      <c r="B141" s="2">
        <v>42177</v>
      </c>
      <c r="C141" s="2">
        <v>43503</v>
      </c>
      <c r="D141" t="s">
        <v>67</v>
      </c>
      <c r="E141">
        <v>132</v>
      </c>
      <c r="F141" t="s">
        <v>158</v>
      </c>
      <c r="G141" t="s">
        <v>266</v>
      </c>
      <c r="J141">
        <v>0</v>
      </c>
      <c r="K141">
        <v>14</v>
      </c>
      <c r="L141">
        <v>38</v>
      </c>
      <c r="M141" t="s">
        <v>332</v>
      </c>
      <c r="N141">
        <v>75</v>
      </c>
      <c r="O141" t="s">
        <v>333</v>
      </c>
      <c r="P141" t="s">
        <v>369</v>
      </c>
      <c r="Q141" t="s">
        <v>653</v>
      </c>
      <c r="R141" t="s">
        <v>957</v>
      </c>
      <c r="S141" s="2">
        <v>42177</v>
      </c>
      <c r="T141" t="s">
        <v>961</v>
      </c>
      <c r="U141">
        <v>0</v>
      </c>
      <c r="V141" t="s">
        <v>973</v>
      </c>
      <c r="X141">
        <v>0</v>
      </c>
      <c r="AA141">
        <v>0</v>
      </c>
      <c r="AB141">
        <v>0</v>
      </c>
      <c r="AC141" t="s">
        <v>1002</v>
      </c>
      <c r="AG141">
        <v>0</v>
      </c>
      <c r="AI141">
        <v>43.26494036</v>
      </c>
      <c r="AJ141" t="s">
        <v>973</v>
      </c>
      <c r="AL141">
        <v>-105.82833888</v>
      </c>
      <c r="AN141" t="s">
        <v>1141</v>
      </c>
      <c r="AO141">
        <v>2.095567336984179</v>
      </c>
      <c r="AP141" t="s">
        <v>1523</v>
      </c>
      <c r="AQ141">
        <v>2019</v>
      </c>
      <c r="AR141">
        <v>21</v>
      </c>
    </row>
    <row r="142" spans="1:44">
      <c r="A142" t="s">
        <v>44</v>
      </c>
      <c r="B142" s="2">
        <v>42177</v>
      </c>
      <c r="C142" s="2">
        <v>43503</v>
      </c>
      <c r="D142" t="s">
        <v>67</v>
      </c>
      <c r="E142">
        <v>132</v>
      </c>
      <c r="F142" t="s">
        <v>159</v>
      </c>
      <c r="G142" t="s">
        <v>266</v>
      </c>
      <c r="J142">
        <v>0</v>
      </c>
      <c r="K142">
        <v>12</v>
      </c>
      <c r="L142">
        <v>38</v>
      </c>
      <c r="M142" t="s">
        <v>332</v>
      </c>
      <c r="N142">
        <v>75</v>
      </c>
      <c r="O142" t="s">
        <v>333</v>
      </c>
      <c r="P142" t="s">
        <v>370</v>
      </c>
      <c r="Q142" t="s">
        <v>654</v>
      </c>
      <c r="R142" t="s">
        <v>957</v>
      </c>
      <c r="S142" s="2">
        <v>42177</v>
      </c>
      <c r="T142" t="s">
        <v>961</v>
      </c>
      <c r="U142">
        <v>0</v>
      </c>
      <c r="V142" t="s">
        <v>973</v>
      </c>
      <c r="X142">
        <v>0</v>
      </c>
      <c r="AA142">
        <v>0</v>
      </c>
      <c r="AB142">
        <v>0</v>
      </c>
      <c r="AC142" t="s">
        <v>1003</v>
      </c>
      <c r="AG142">
        <v>0</v>
      </c>
      <c r="AI142">
        <v>43.27970328</v>
      </c>
      <c r="AJ142" t="s">
        <v>973</v>
      </c>
      <c r="AL142">
        <v>-105.80851701</v>
      </c>
      <c r="AN142" t="s">
        <v>1142</v>
      </c>
      <c r="AO142">
        <v>2.864755788045983</v>
      </c>
      <c r="AP142" t="s">
        <v>1520</v>
      </c>
      <c r="AQ142">
        <v>2019</v>
      </c>
      <c r="AR142">
        <v>21</v>
      </c>
    </row>
    <row r="143" spans="1:44">
      <c r="A143" t="s">
        <v>44</v>
      </c>
      <c r="B143" s="2">
        <v>42177</v>
      </c>
      <c r="C143" s="2">
        <v>43503</v>
      </c>
      <c r="D143" t="s">
        <v>67</v>
      </c>
      <c r="E143">
        <v>132</v>
      </c>
      <c r="F143" t="s">
        <v>160</v>
      </c>
      <c r="G143" t="s">
        <v>266</v>
      </c>
      <c r="J143">
        <v>0</v>
      </c>
      <c r="K143">
        <v>12</v>
      </c>
      <c r="L143">
        <v>38</v>
      </c>
      <c r="M143" t="s">
        <v>332</v>
      </c>
      <c r="N143">
        <v>75</v>
      </c>
      <c r="O143" t="s">
        <v>333</v>
      </c>
      <c r="P143" t="s">
        <v>371</v>
      </c>
      <c r="Q143" t="s">
        <v>655</v>
      </c>
      <c r="R143" t="s">
        <v>957</v>
      </c>
      <c r="S143" s="2">
        <v>42177</v>
      </c>
      <c r="T143" t="s">
        <v>961</v>
      </c>
      <c r="U143">
        <v>0</v>
      </c>
      <c r="V143" t="s">
        <v>973</v>
      </c>
      <c r="X143">
        <v>0</v>
      </c>
      <c r="AA143">
        <v>0</v>
      </c>
      <c r="AB143">
        <v>0</v>
      </c>
      <c r="AC143" t="s">
        <v>1003</v>
      </c>
      <c r="AG143">
        <v>0</v>
      </c>
      <c r="AI143">
        <v>43.27970328</v>
      </c>
      <c r="AJ143" t="s">
        <v>973</v>
      </c>
      <c r="AL143">
        <v>-105.80851701</v>
      </c>
      <c r="AN143" t="s">
        <v>1142</v>
      </c>
      <c r="AO143">
        <v>2.864755788045983</v>
      </c>
      <c r="AP143" t="s">
        <v>1520</v>
      </c>
      <c r="AQ143">
        <v>2019</v>
      </c>
      <c r="AR143">
        <v>21</v>
      </c>
    </row>
    <row r="144" spans="1:44">
      <c r="A144" t="s">
        <v>44</v>
      </c>
      <c r="C144" s="2">
        <v>42773</v>
      </c>
      <c r="D144" t="s">
        <v>48</v>
      </c>
      <c r="E144">
        <v>120</v>
      </c>
      <c r="F144" t="s">
        <v>148</v>
      </c>
      <c r="G144" t="s">
        <v>267</v>
      </c>
      <c r="H144">
        <v>0.125</v>
      </c>
      <c r="I144">
        <v>18</v>
      </c>
      <c r="J144">
        <v>1956.69995117</v>
      </c>
      <c r="K144">
        <v>1</v>
      </c>
      <c r="L144">
        <v>52</v>
      </c>
      <c r="M144" t="s">
        <v>332</v>
      </c>
      <c r="N144">
        <v>74</v>
      </c>
      <c r="O144" t="s">
        <v>333</v>
      </c>
      <c r="P144" t="s">
        <v>372</v>
      </c>
      <c r="Q144" t="s">
        <v>656</v>
      </c>
      <c r="R144" t="s">
        <v>954</v>
      </c>
      <c r="S144" s="2">
        <v>42773</v>
      </c>
      <c r="T144" t="s">
        <v>962</v>
      </c>
      <c r="U144">
        <v>0</v>
      </c>
      <c r="V144" t="s">
        <v>973</v>
      </c>
      <c r="X144">
        <v>0</v>
      </c>
      <c r="AA144">
        <v>1</v>
      </c>
      <c r="AB144">
        <v>0</v>
      </c>
      <c r="AC144" t="s">
        <v>1004</v>
      </c>
      <c r="AG144">
        <v>0</v>
      </c>
      <c r="AI144">
        <v>44.5154353</v>
      </c>
      <c r="AJ144" t="s">
        <v>973</v>
      </c>
      <c r="AL144">
        <v>-105.70372091</v>
      </c>
      <c r="AN144" t="s">
        <v>1143</v>
      </c>
      <c r="AO144">
        <v>1.943016951828439</v>
      </c>
      <c r="AP144" t="s">
        <v>1519</v>
      </c>
      <c r="AQ144">
        <v>2017</v>
      </c>
      <c r="AR144">
        <v>20</v>
      </c>
    </row>
    <row r="145" spans="1:44">
      <c r="A145" t="s">
        <v>44</v>
      </c>
      <c r="C145" s="2">
        <v>42773</v>
      </c>
      <c r="D145" t="s">
        <v>48</v>
      </c>
      <c r="E145">
        <v>120</v>
      </c>
      <c r="F145" t="s">
        <v>148</v>
      </c>
      <c r="G145" t="s">
        <v>267</v>
      </c>
      <c r="H145">
        <v>0.125</v>
      </c>
      <c r="I145">
        <v>18</v>
      </c>
      <c r="J145">
        <v>1956.69995117</v>
      </c>
      <c r="K145">
        <v>2</v>
      </c>
      <c r="L145">
        <v>52</v>
      </c>
      <c r="M145" t="s">
        <v>332</v>
      </c>
      <c r="N145">
        <v>74</v>
      </c>
      <c r="O145" t="s">
        <v>333</v>
      </c>
      <c r="P145" t="s">
        <v>372</v>
      </c>
      <c r="Q145" t="s">
        <v>656</v>
      </c>
      <c r="R145" t="s">
        <v>954</v>
      </c>
      <c r="S145" s="2">
        <v>42773</v>
      </c>
      <c r="T145" t="s">
        <v>962</v>
      </c>
      <c r="U145">
        <v>0</v>
      </c>
      <c r="V145" t="s">
        <v>973</v>
      </c>
      <c r="X145">
        <v>0</v>
      </c>
      <c r="AA145">
        <v>1</v>
      </c>
      <c r="AB145">
        <v>0</v>
      </c>
      <c r="AC145" t="s">
        <v>1004</v>
      </c>
      <c r="AG145">
        <v>0</v>
      </c>
      <c r="AI145">
        <v>44.51546207</v>
      </c>
      <c r="AJ145" t="s">
        <v>973</v>
      </c>
      <c r="AL145">
        <v>-105.72380221</v>
      </c>
      <c r="AN145" t="s">
        <v>1144</v>
      </c>
      <c r="AO145">
        <v>1.702397372381421</v>
      </c>
      <c r="AP145" t="s">
        <v>1525</v>
      </c>
      <c r="AQ145">
        <v>2017</v>
      </c>
      <c r="AR145">
        <v>20</v>
      </c>
    </row>
    <row r="146" spans="1:44">
      <c r="A146" t="s">
        <v>44</v>
      </c>
      <c r="C146" s="2">
        <v>42773</v>
      </c>
      <c r="D146" t="s">
        <v>48</v>
      </c>
      <c r="E146">
        <v>120</v>
      </c>
      <c r="F146" t="s">
        <v>148</v>
      </c>
      <c r="G146" t="s">
        <v>267</v>
      </c>
      <c r="H146">
        <v>0.125</v>
      </c>
      <c r="I146">
        <v>18</v>
      </c>
      <c r="J146">
        <v>1956.69995117</v>
      </c>
      <c r="K146">
        <v>11</v>
      </c>
      <c r="L146">
        <v>52</v>
      </c>
      <c r="M146" t="s">
        <v>332</v>
      </c>
      <c r="N146">
        <v>74</v>
      </c>
      <c r="O146" t="s">
        <v>333</v>
      </c>
      <c r="P146" t="s">
        <v>372</v>
      </c>
      <c r="Q146" t="s">
        <v>656</v>
      </c>
      <c r="R146" t="s">
        <v>954</v>
      </c>
      <c r="S146" s="2">
        <v>42773</v>
      </c>
      <c r="T146" t="s">
        <v>962</v>
      </c>
      <c r="U146">
        <v>0</v>
      </c>
      <c r="V146" t="s">
        <v>973</v>
      </c>
      <c r="X146">
        <v>0</v>
      </c>
      <c r="AA146">
        <v>1</v>
      </c>
      <c r="AB146">
        <v>0</v>
      </c>
      <c r="AC146" t="s">
        <v>1004</v>
      </c>
      <c r="AG146">
        <v>0</v>
      </c>
      <c r="AI146">
        <v>44.49992091</v>
      </c>
      <c r="AJ146" t="s">
        <v>973</v>
      </c>
      <c r="AL146">
        <v>-105.72467971</v>
      </c>
      <c r="AN146" t="s">
        <v>1145</v>
      </c>
      <c r="AO146">
        <v>0.6359286279499838</v>
      </c>
      <c r="AP146" t="s">
        <v>1525</v>
      </c>
      <c r="AQ146">
        <v>2017</v>
      </c>
      <c r="AR146">
        <v>20</v>
      </c>
    </row>
    <row r="147" spans="1:44">
      <c r="A147" t="s">
        <v>44</v>
      </c>
      <c r="C147" s="2">
        <v>42773</v>
      </c>
      <c r="D147" t="s">
        <v>48</v>
      </c>
      <c r="E147">
        <v>120</v>
      </c>
      <c r="F147" t="s">
        <v>148</v>
      </c>
      <c r="G147" t="s">
        <v>267</v>
      </c>
      <c r="H147">
        <v>0.125</v>
      </c>
      <c r="I147">
        <v>18</v>
      </c>
      <c r="J147">
        <v>1956.69995117</v>
      </c>
      <c r="K147">
        <v>12</v>
      </c>
      <c r="L147">
        <v>52</v>
      </c>
      <c r="M147" t="s">
        <v>332</v>
      </c>
      <c r="N147">
        <v>74</v>
      </c>
      <c r="O147" t="s">
        <v>333</v>
      </c>
      <c r="P147" t="s">
        <v>372</v>
      </c>
      <c r="Q147" t="s">
        <v>656</v>
      </c>
      <c r="R147" t="s">
        <v>954</v>
      </c>
      <c r="S147" s="2">
        <v>42773</v>
      </c>
      <c r="T147" t="s">
        <v>962</v>
      </c>
      <c r="U147">
        <v>0</v>
      </c>
      <c r="V147" t="s">
        <v>973</v>
      </c>
      <c r="X147">
        <v>0</v>
      </c>
      <c r="AA147">
        <v>1</v>
      </c>
      <c r="AB147">
        <v>0</v>
      </c>
      <c r="AC147" t="s">
        <v>1004</v>
      </c>
      <c r="AG147">
        <v>0</v>
      </c>
      <c r="AI147">
        <v>44.49987506</v>
      </c>
      <c r="AJ147" t="s">
        <v>973</v>
      </c>
      <c r="AL147">
        <v>-105.7045679</v>
      </c>
      <c r="AN147" t="s">
        <v>1146</v>
      </c>
      <c r="AO147">
        <v>1.095814923932408</v>
      </c>
      <c r="AP147" t="s">
        <v>1519</v>
      </c>
      <c r="AQ147">
        <v>2017</v>
      </c>
      <c r="AR147">
        <v>20</v>
      </c>
    </row>
    <row r="148" spans="1:44">
      <c r="A148" t="s">
        <v>44</v>
      </c>
      <c r="C148" s="2">
        <v>42773</v>
      </c>
      <c r="D148" t="s">
        <v>48</v>
      </c>
      <c r="E148">
        <v>120</v>
      </c>
      <c r="F148" t="s">
        <v>148</v>
      </c>
      <c r="G148" t="s">
        <v>267</v>
      </c>
      <c r="H148">
        <v>0.125</v>
      </c>
      <c r="I148">
        <v>16</v>
      </c>
      <c r="J148">
        <v>2172.76000976</v>
      </c>
      <c r="K148">
        <v>3</v>
      </c>
      <c r="L148">
        <v>52</v>
      </c>
      <c r="M148" t="s">
        <v>332</v>
      </c>
      <c r="N148">
        <v>74</v>
      </c>
      <c r="O148" t="s">
        <v>333</v>
      </c>
      <c r="P148" t="s">
        <v>373</v>
      </c>
      <c r="Q148" t="s">
        <v>657</v>
      </c>
      <c r="R148" t="s">
        <v>954</v>
      </c>
      <c r="S148" s="2">
        <v>42773</v>
      </c>
      <c r="T148" t="s">
        <v>962</v>
      </c>
      <c r="U148">
        <v>0</v>
      </c>
      <c r="V148" t="s">
        <v>973</v>
      </c>
      <c r="X148">
        <v>0</v>
      </c>
      <c r="AA148">
        <v>1</v>
      </c>
      <c r="AB148">
        <v>0</v>
      </c>
      <c r="AC148" t="s">
        <v>1004</v>
      </c>
      <c r="AG148">
        <v>0</v>
      </c>
      <c r="AI148">
        <v>44.51562998</v>
      </c>
      <c r="AJ148" t="s">
        <v>973</v>
      </c>
      <c r="AL148">
        <v>-105.74385298</v>
      </c>
      <c r="AN148" t="s">
        <v>1147</v>
      </c>
      <c r="AO148">
        <v>2.004771204396633</v>
      </c>
      <c r="AP148" t="s">
        <v>1521</v>
      </c>
      <c r="AQ148">
        <v>2017</v>
      </c>
      <c r="AR148">
        <v>20</v>
      </c>
    </row>
    <row r="149" spans="1:44">
      <c r="A149" t="s">
        <v>44</v>
      </c>
      <c r="C149" s="2">
        <v>42773</v>
      </c>
      <c r="D149" t="s">
        <v>48</v>
      </c>
      <c r="E149">
        <v>120</v>
      </c>
      <c r="F149" t="s">
        <v>148</v>
      </c>
      <c r="G149" t="s">
        <v>267</v>
      </c>
      <c r="H149">
        <v>0.125</v>
      </c>
      <c r="I149">
        <v>16</v>
      </c>
      <c r="J149">
        <v>2172.76000976</v>
      </c>
      <c r="K149">
        <v>4</v>
      </c>
      <c r="L149">
        <v>52</v>
      </c>
      <c r="M149" t="s">
        <v>332</v>
      </c>
      <c r="N149">
        <v>74</v>
      </c>
      <c r="O149" t="s">
        <v>333</v>
      </c>
      <c r="P149" t="s">
        <v>373</v>
      </c>
      <c r="Q149" t="s">
        <v>657</v>
      </c>
      <c r="R149" t="s">
        <v>954</v>
      </c>
      <c r="S149" s="2">
        <v>42773</v>
      </c>
      <c r="T149" t="s">
        <v>962</v>
      </c>
      <c r="U149">
        <v>0</v>
      </c>
      <c r="V149" t="s">
        <v>973</v>
      </c>
      <c r="X149">
        <v>0</v>
      </c>
      <c r="AA149">
        <v>1</v>
      </c>
      <c r="AB149">
        <v>0</v>
      </c>
      <c r="AC149" t="s">
        <v>1004</v>
      </c>
      <c r="AG149">
        <v>0</v>
      </c>
      <c r="AI149">
        <v>44.5156986</v>
      </c>
      <c r="AJ149" t="s">
        <v>973</v>
      </c>
      <c r="AL149">
        <v>-105.76410216</v>
      </c>
      <c r="AN149" t="s">
        <v>1148</v>
      </c>
      <c r="AO149">
        <v>2.668077239487836</v>
      </c>
      <c r="AP149" t="s">
        <v>1521</v>
      </c>
      <c r="AQ149">
        <v>2017</v>
      </c>
      <c r="AR149">
        <v>20</v>
      </c>
    </row>
    <row r="150" spans="1:44">
      <c r="A150" t="s">
        <v>44</v>
      </c>
      <c r="C150" s="2">
        <v>42773</v>
      </c>
      <c r="D150" t="s">
        <v>48</v>
      </c>
      <c r="E150">
        <v>120</v>
      </c>
      <c r="F150" t="s">
        <v>148</v>
      </c>
      <c r="G150" t="s">
        <v>267</v>
      </c>
      <c r="H150">
        <v>0.125</v>
      </c>
      <c r="I150">
        <v>16</v>
      </c>
      <c r="J150">
        <v>2172.76000976</v>
      </c>
      <c r="K150">
        <v>9</v>
      </c>
      <c r="L150">
        <v>52</v>
      </c>
      <c r="M150" t="s">
        <v>332</v>
      </c>
      <c r="N150">
        <v>74</v>
      </c>
      <c r="O150" t="s">
        <v>333</v>
      </c>
      <c r="P150" t="s">
        <v>373</v>
      </c>
      <c r="Q150" t="s">
        <v>657</v>
      </c>
      <c r="R150" t="s">
        <v>954</v>
      </c>
      <c r="S150" s="2">
        <v>42773</v>
      </c>
      <c r="T150" t="s">
        <v>962</v>
      </c>
      <c r="U150">
        <v>0</v>
      </c>
      <c r="V150" t="s">
        <v>973</v>
      </c>
      <c r="X150">
        <v>0</v>
      </c>
      <c r="AA150">
        <v>1</v>
      </c>
      <c r="AB150">
        <v>0</v>
      </c>
      <c r="AC150" t="s">
        <v>1004</v>
      </c>
      <c r="AG150">
        <v>0</v>
      </c>
      <c r="AI150">
        <v>44.50046643</v>
      </c>
      <c r="AJ150" t="s">
        <v>973</v>
      </c>
      <c r="AL150">
        <v>-105.76463632</v>
      </c>
      <c r="AN150" t="s">
        <v>1149</v>
      </c>
      <c r="AO150">
        <v>2.172806604335161</v>
      </c>
      <c r="AP150" t="s">
        <v>1521</v>
      </c>
      <c r="AQ150">
        <v>2017</v>
      </c>
      <c r="AR150">
        <v>20</v>
      </c>
    </row>
    <row r="151" spans="1:44">
      <c r="A151" t="s">
        <v>44</v>
      </c>
      <c r="C151" s="2">
        <v>42773</v>
      </c>
      <c r="D151" t="s">
        <v>48</v>
      </c>
      <c r="E151">
        <v>120</v>
      </c>
      <c r="F151" t="s">
        <v>148</v>
      </c>
      <c r="G151" t="s">
        <v>267</v>
      </c>
      <c r="H151">
        <v>0.125</v>
      </c>
      <c r="I151">
        <v>16</v>
      </c>
      <c r="J151">
        <v>2172.76000976</v>
      </c>
      <c r="K151">
        <v>10</v>
      </c>
      <c r="L151">
        <v>52</v>
      </c>
      <c r="M151" t="s">
        <v>332</v>
      </c>
      <c r="N151">
        <v>74</v>
      </c>
      <c r="O151" t="s">
        <v>333</v>
      </c>
      <c r="P151" t="s">
        <v>373</v>
      </c>
      <c r="Q151" t="s">
        <v>657</v>
      </c>
      <c r="R151" t="s">
        <v>954</v>
      </c>
      <c r="S151" s="2">
        <v>42773</v>
      </c>
      <c r="T151" t="s">
        <v>962</v>
      </c>
      <c r="U151">
        <v>0</v>
      </c>
      <c r="V151" t="s">
        <v>973</v>
      </c>
      <c r="X151">
        <v>0</v>
      </c>
      <c r="AA151">
        <v>1</v>
      </c>
      <c r="AB151">
        <v>0</v>
      </c>
      <c r="AC151" t="s">
        <v>1004</v>
      </c>
      <c r="AG151">
        <v>0</v>
      </c>
      <c r="AI151">
        <v>44.50008882</v>
      </c>
      <c r="AJ151" t="s">
        <v>973</v>
      </c>
      <c r="AL151">
        <v>-105.74457789</v>
      </c>
      <c r="AN151" t="s">
        <v>1150</v>
      </c>
      <c r="AO151">
        <v>1.253141564713631</v>
      </c>
      <c r="AP151" t="s">
        <v>1521</v>
      </c>
      <c r="AQ151">
        <v>2017</v>
      </c>
      <c r="AR151">
        <v>20</v>
      </c>
    </row>
    <row r="152" spans="1:44">
      <c r="A152" t="s">
        <v>44</v>
      </c>
      <c r="C152" s="2">
        <v>42773</v>
      </c>
      <c r="D152" t="s">
        <v>48</v>
      </c>
      <c r="E152">
        <v>120</v>
      </c>
      <c r="F152" t="s">
        <v>148</v>
      </c>
      <c r="G152" t="s">
        <v>267</v>
      </c>
      <c r="H152">
        <v>0.125</v>
      </c>
      <c r="I152">
        <v>14</v>
      </c>
      <c r="J152">
        <v>2195.6599121</v>
      </c>
      <c r="K152">
        <v>35</v>
      </c>
      <c r="L152">
        <v>53</v>
      </c>
      <c r="M152" t="s">
        <v>332</v>
      </c>
      <c r="N152">
        <v>74</v>
      </c>
      <c r="O152" t="s">
        <v>333</v>
      </c>
      <c r="P152" t="s">
        <v>374</v>
      </c>
      <c r="Q152" t="s">
        <v>658</v>
      </c>
      <c r="R152" t="s">
        <v>954</v>
      </c>
      <c r="S152" s="2">
        <v>42773</v>
      </c>
      <c r="T152" t="s">
        <v>962</v>
      </c>
      <c r="U152">
        <v>0</v>
      </c>
      <c r="V152" t="s">
        <v>973</v>
      </c>
      <c r="X152">
        <v>0</v>
      </c>
      <c r="AA152">
        <v>1</v>
      </c>
      <c r="AB152">
        <v>0</v>
      </c>
      <c r="AC152" t="s">
        <v>1004</v>
      </c>
      <c r="AG152">
        <v>0</v>
      </c>
      <c r="AI152">
        <v>44.53102995</v>
      </c>
      <c r="AJ152" t="s">
        <v>973</v>
      </c>
      <c r="AL152">
        <v>-105.72709051</v>
      </c>
      <c r="AN152" t="s">
        <v>1151</v>
      </c>
      <c r="AO152">
        <v>2.784360468267231</v>
      </c>
      <c r="AP152" t="s">
        <v>1525</v>
      </c>
      <c r="AQ152">
        <v>2017</v>
      </c>
      <c r="AR152">
        <v>20</v>
      </c>
    </row>
    <row r="153" spans="1:44">
      <c r="A153" t="s">
        <v>44</v>
      </c>
      <c r="C153" s="2">
        <v>43901</v>
      </c>
      <c r="D153" t="s">
        <v>68</v>
      </c>
      <c r="E153">
        <v>60</v>
      </c>
      <c r="F153" t="s">
        <v>156</v>
      </c>
      <c r="G153" t="s">
        <v>268</v>
      </c>
      <c r="H153">
        <v>0.1667</v>
      </c>
      <c r="I153">
        <v>1</v>
      </c>
      <c r="J153">
        <v>640</v>
      </c>
      <c r="K153">
        <v>16</v>
      </c>
      <c r="L153">
        <v>52</v>
      </c>
      <c r="M153" t="s">
        <v>332</v>
      </c>
      <c r="N153">
        <v>74</v>
      </c>
      <c r="O153" t="s">
        <v>333</v>
      </c>
      <c r="P153" t="s">
        <v>375</v>
      </c>
      <c r="Q153" t="s">
        <v>659</v>
      </c>
      <c r="R153" t="s">
        <v>954</v>
      </c>
      <c r="S153" s="2">
        <v>43901</v>
      </c>
      <c r="T153" t="s">
        <v>962</v>
      </c>
      <c r="U153">
        <v>0</v>
      </c>
      <c r="V153" t="s">
        <v>973</v>
      </c>
      <c r="X153">
        <v>0</v>
      </c>
      <c r="AA153">
        <v>0</v>
      </c>
      <c r="AB153">
        <v>1</v>
      </c>
      <c r="AC153" t="s">
        <v>1005</v>
      </c>
      <c r="AG153">
        <v>0</v>
      </c>
      <c r="AI153">
        <v>44.48578396</v>
      </c>
      <c r="AJ153" t="s">
        <v>973</v>
      </c>
      <c r="AL153">
        <v>-105.76504812</v>
      </c>
      <c r="AN153" t="s">
        <v>1152</v>
      </c>
      <c r="AO153">
        <v>2.117237482959323</v>
      </c>
      <c r="AP153" t="s">
        <v>1526</v>
      </c>
      <c r="AQ153">
        <v>2020</v>
      </c>
      <c r="AR153">
        <v>20</v>
      </c>
    </row>
    <row r="154" spans="1:44">
      <c r="A154" t="s">
        <v>44</v>
      </c>
      <c r="B154" s="2">
        <v>43805</v>
      </c>
      <c r="C154" s="2">
        <v>43879</v>
      </c>
      <c r="D154" t="s">
        <v>69</v>
      </c>
      <c r="E154">
        <v>60</v>
      </c>
      <c r="F154" t="s">
        <v>161</v>
      </c>
      <c r="G154" t="s">
        <v>269</v>
      </c>
      <c r="J154">
        <v>247.80999755</v>
      </c>
      <c r="K154">
        <v>4</v>
      </c>
      <c r="L154">
        <v>52</v>
      </c>
      <c r="M154" t="s">
        <v>332</v>
      </c>
      <c r="N154">
        <v>74</v>
      </c>
      <c r="O154" t="s">
        <v>333</v>
      </c>
      <c r="P154">
        <f>"03254/0348"</f>
        <v>0</v>
      </c>
      <c r="Q154" t="s">
        <v>660</v>
      </c>
      <c r="R154" t="s">
        <v>956</v>
      </c>
      <c r="S154" s="2">
        <v>43805</v>
      </c>
      <c r="T154" t="s">
        <v>962</v>
      </c>
      <c r="U154">
        <v>1</v>
      </c>
      <c r="V154" t="s">
        <v>973</v>
      </c>
      <c r="X154">
        <v>36</v>
      </c>
      <c r="AA154">
        <v>0</v>
      </c>
      <c r="AB154">
        <v>0</v>
      </c>
      <c r="AC154" t="s">
        <v>1006</v>
      </c>
      <c r="AG154">
        <v>0</v>
      </c>
      <c r="AI154">
        <v>44.5156986</v>
      </c>
      <c r="AJ154" t="s">
        <v>973</v>
      </c>
      <c r="AL154">
        <v>-105.76410216</v>
      </c>
      <c r="AN154" t="s">
        <v>1148</v>
      </c>
      <c r="AO154">
        <v>2.668077239487836</v>
      </c>
      <c r="AP154" t="s">
        <v>1521</v>
      </c>
      <c r="AQ154">
        <v>2020</v>
      </c>
      <c r="AR154">
        <v>20</v>
      </c>
    </row>
    <row r="155" spans="1:44">
      <c r="A155" t="s">
        <v>44</v>
      </c>
      <c r="B155" s="2">
        <v>43805</v>
      </c>
      <c r="C155" s="2">
        <v>43879</v>
      </c>
      <c r="D155" t="s">
        <v>69</v>
      </c>
      <c r="E155">
        <v>60</v>
      </c>
      <c r="F155" t="s">
        <v>161</v>
      </c>
      <c r="G155" t="s">
        <v>269</v>
      </c>
      <c r="J155">
        <v>247.80999755</v>
      </c>
      <c r="K155">
        <v>9</v>
      </c>
      <c r="L155">
        <v>52</v>
      </c>
      <c r="M155" t="s">
        <v>332</v>
      </c>
      <c r="N155">
        <v>74</v>
      </c>
      <c r="O155" t="s">
        <v>333</v>
      </c>
      <c r="P155">
        <f>"03254/0348"</f>
        <v>0</v>
      </c>
      <c r="Q155" t="s">
        <v>660</v>
      </c>
      <c r="R155" t="s">
        <v>956</v>
      </c>
      <c r="S155" s="2">
        <v>43805</v>
      </c>
      <c r="T155" t="s">
        <v>962</v>
      </c>
      <c r="U155">
        <v>1</v>
      </c>
      <c r="V155" t="s">
        <v>973</v>
      </c>
      <c r="X155">
        <v>36</v>
      </c>
      <c r="AA155">
        <v>0</v>
      </c>
      <c r="AB155">
        <v>0</v>
      </c>
      <c r="AC155" t="s">
        <v>1006</v>
      </c>
      <c r="AG155">
        <v>0</v>
      </c>
      <c r="AI155">
        <v>44.50046643</v>
      </c>
      <c r="AJ155" t="s">
        <v>973</v>
      </c>
      <c r="AL155">
        <v>-105.76463632</v>
      </c>
      <c r="AN155" t="s">
        <v>1149</v>
      </c>
      <c r="AO155">
        <v>2.172806604335161</v>
      </c>
      <c r="AP155" t="s">
        <v>1521</v>
      </c>
      <c r="AQ155">
        <v>2020</v>
      </c>
      <c r="AR155">
        <v>20</v>
      </c>
    </row>
    <row r="156" spans="1:44">
      <c r="A156" t="s">
        <v>44</v>
      </c>
      <c r="B156" s="2">
        <v>43252</v>
      </c>
      <c r="C156" s="2">
        <v>43266</v>
      </c>
      <c r="D156" t="s">
        <v>70</v>
      </c>
      <c r="E156">
        <v>60</v>
      </c>
      <c r="F156" t="s">
        <v>162</v>
      </c>
      <c r="G156" t="s">
        <v>270</v>
      </c>
      <c r="H156">
        <v>0.15</v>
      </c>
      <c r="J156">
        <v>1573.66003417</v>
      </c>
      <c r="K156">
        <v>6</v>
      </c>
      <c r="L156">
        <v>52</v>
      </c>
      <c r="M156" t="s">
        <v>332</v>
      </c>
      <c r="N156">
        <v>73</v>
      </c>
      <c r="O156" t="s">
        <v>333</v>
      </c>
      <c r="P156" t="s">
        <v>376</v>
      </c>
      <c r="Q156" t="s">
        <v>661</v>
      </c>
      <c r="R156" t="s">
        <v>954</v>
      </c>
      <c r="S156" s="2">
        <v>43252</v>
      </c>
      <c r="T156" t="s">
        <v>962</v>
      </c>
      <c r="U156">
        <v>1</v>
      </c>
      <c r="V156" t="s">
        <v>973</v>
      </c>
      <c r="X156">
        <v>36</v>
      </c>
      <c r="AA156">
        <v>0</v>
      </c>
      <c r="AB156">
        <v>0</v>
      </c>
      <c r="AC156" t="s">
        <v>1007</v>
      </c>
      <c r="AG156">
        <v>0</v>
      </c>
      <c r="AI156">
        <v>44.51546194</v>
      </c>
      <c r="AJ156" t="s">
        <v>973</v>
      </c>
      <c r="AL156">
        <v>-105.68309791</v>
      </c>
      <c r="AN156" t="s">
        <v>1153</v>
      </c>
      <c r="AO156">
        <v>2.595599379115405</v>
      </c>
      <c r="AP156" t="s">
        <v>1519</v>
      </c>
      <c r="AQ156">
        <v>2018</v>
      </c>
      <c r="AR156">
        <v>20</v>
      </c>
    </row>
    <row r="157" spans="1:44">
      <c r="A157" t="s">
        <v>44</v>
      </c>
      <c r="B157" s="2">
        <v>43252</v>
      </c>
      <c r="C157" s="2">
        <v>43266</v>
      </c>
      <c r="D157" t="s">
        <v>70</v>
      </c>
      <c r="E157">
        <v>60</v>
      </c>
      <c r="F157" t="s">
        <v>162</v>
      </c>
      <c r="G157" t="s">
        <v>270</v>
      </c>
      <c r="H157">
        <v>0.15</v>
      </c>
      <c r="J157">
        <v>1573.66003417</v>
      </c>
      <c r="K157">
        <v>6</v>
      </c>
      <c r="L157">
        <v>52</v>
      </c>
      <c r="M157" t="s">
        <v>332</v>
      </c>
      <c r="N157">
        <v>73</v>
      </c>
      <c r="O157" t="s">
        <v>333</v>
      </c>
      <c r="P157" t="s">
        <v>376</v>
      </c>
      <c r="Q157" t="s">
        <v>661</v>
      </c>
      <c r="R157" t="s">
        <v>954</v>
      </c>
      <c r="S157" s="2">
        <v>43252</v>
      </c>
      <c r="T157" t="s">
        <v>962</v>
      </c>
      <c r="U157">
        <v>1</v>
      </c>
      <c r="V157" t="s">
        <v>973</v>
      </c>
      <c r="X157">
        <v>36</v>
      </c>
      <c r="AA157">
        <v>0</v>
      </c>
      <c r="AB157">
        <v>0</v>
      </c>
      <c r="AC157" t="s">
        <v>1007</v>
      </c>
      <c r="AG157">
        <v>0</v>
      </c>
      <c r="AI157">
        <v>44.51546194</v>
      </c>
      <c r="AJ157" t="s">
        <v>973</v>
      </c>
      <c r="AL157">
        <v>-105.68309791</v>
      </c>
      <c r="AN157" t="s">
        <v>1153</v>
      </c>
      <c r="AO157">
        <v>2.595599379115405</v>
      </c>
      <c r="AP157" t="s">
        <v>1519</v>
      </c>
      <c r="AQ157">
        <v>2018</v>
      </c>
      <c r="AR157">
        <v>20</v>
      </c>
    </row>
    <row r="158" spans="1:44">
      <c r="A158" t="s">
        <v>44</v>
      </c>
      <c r="B158" s="2">
        <v>43252</v>
      </c>
      <c r="C158" s="2">
        <v>43266</v>
      </c>
      <c r="D158" t="s">
        <v>70</v>
      </c>
      <c r="E158">
        <v>60</v>
      </c>
      <c r="F158" t="s">
        <v>162</v>
      </c>
      <c r="G158" t="s">
        <v>270</v>
      </c>
      <c r="H158">
        <v>0.15</v>
      </c>
      <c r="J158">
        <v>1573.66003417</v>
      </c>
      <c r="K158">
        <v>6</v>
      </c>
      <c r="L158">
        <v>52</v>
      </c>
      <c r="M158" t="s">
        <v>332</v>
      </c>
      <c r="N158">
        <v>73</v>
      </c>
      <c r="O158" t="s">
        <v>333</v>
      </c>
      <c r="P158" t="s">
        <v>376</v>
      </c>
      <c r="Q158" t="s">
        <v>661</v>
      </c>
      <c r="R158" t="s">
        <v>954</v>
      </c>
      <c r="S158" s="2">
        <v>43252</v>
      </c>
      <c r="T158" t="s">
        <v>962</v>
      </c>
      <c r="U158">
        <v>1</v>
      </c>
      <c r="V158" t="s">
        <v>973</v>
      </c>
      <c r="X158">
        <v>36</v>
      </c>
      <c r="AA158">
        <v>0</v>
      </c>
      <c r="AB158">
        <v>0</v>
      </c>
      <c r="AC158" t="s">
        <v>1007</v>
      </c>
      <c r="AG158">
        <v>0</v>
      </c>
      <c r="AI158">
        <v>44.51546194</v>
      </c>
      <c r="AJ158" t="s">
        <v>973</v>
      </c>
      <c r="AL158">
        <v>-105.68309791</v>
      </c>
      <c r="AN158" t="s">
        <v>1153</v>
      </c>
      <c r="AO158">
        <v>2.595599379115405</v>
      </c>
      <c r="AP158" t="s">
        <v>1519</v>
      </c>
      <c r="AQ158">
        <v>2018</v>
      </c>
      <c r="AR158">
        <v>20</v>
      </c>
    </row>
    <row r="159" spans="1:44">
      <c r="A159" t="s">
        <v>44</v>
      </c>
      <c r="B159" s="2">
        <v>43252</v>
      </c>
      <c r="C159" s="2">
        <v>43266</v>
      </c>
      <c r="D159" t="s">
        <v>70</v>
      </c>
      <c r="E159">
        <v>60</v>
      </c>
      <c r="F159" t="s">
        <v>162</v>
      </c>
      <c r="G159" t="s">
        <v>270</v>
      </c>
      <c r="H159">
        <v>0.15</v>
      </c>
      <c r="J159">
        <v>1573.66003417</v>
      </c>
      <c r="K159">
        <v>6</v>
      </c>
      <c r="L159">
        <v>52</v>
      </c>
      <c r="M159" t="s">
        <v>332</v>
      </c>
      <c r="N159">
        <v>73</v>
      </c>
      <c r="O159" t="s">
        <v>333</v>
      </c>
      <c r="P159" t="s">
        <v>376</v>
      </c>
      <c r="Q159" t="s">
        <v>661</v>
      </c>
      <c r="R159" t="s">
        <v>954</v>
      </c>
      <c r="S159" s="2">
        <v>43252</v>
      </c>
      <c r="T159" t="s">
        <v>962</v>
      </c>
      <c r="U159">
        <v>1</v>
      </c>
      <c r="V159" t="s">
        <v>973</v>
      </c>
      <c r="X159">
        <v>36</v>
      </c>
      <c r="AA159">
        <v>0</v>
      </c>
      <c r="AB159">
        <v>0</v>
      </c>
      <c r="AC159" t="s">
        <v>1007</v>
      </c>
      <c r="AG159">
        <v>0</v>
      </c>
      <c r="AI159">
        <v>44.51546194</v>
      </c>
      <c r="AJ159" t="s">
        <v>973</v>
      </c>
      <c r="AL159">
        <v>-105.68309791</v>
      </c>
      <c r="AN159" t="s">
        <v>1153</v>
      </c>
      <c r="AO159">
        <v>2.595599379115405</v>
      </c>
      <c r="AP159" t="s">
        <v>1519</v>
      </c>
      <c r="AQ159">
        <v>2018</v>
      </c>
      <c r="AR159">
        <v>20</v>
      </c>
    </row>
    <row r="160" spans="1:44">
      <c r="A160" t="s">
        <v>44</v>
      </c>
      <c r="B160" s="2">
        <v>43252</v>
      </c>
      <c r="C160" s="2">
        <v>43266</v>
      </c>
      <c r="D160" t="s">
        <v>70</v>
      </c>
      <c r="E160">
        <v>60</v>
      </c>
      <c r="F160" t="s">
        <v>162</v>
      </c>
      <c r="G160" t="s">
        <v>270</v>
      </c>
      <c r="H160">
        <v>0.15</v>
      </c>
      <c r="J160">
        <v>1573.66003417</v>
      </c>
      <c r="K160">
        <v>6</v>
      </c>
      <c r="L160">
        <v>52</v>
      </c>
      <c r="M160" t="s">
        <v>332</v>
      </c>
      <c r="N160">
        <v>73</v>
      </c>
      <c r="O160" t="s">
        <v>333</v>
      </c>
      <c r="P160" t="s">
        <v>376</v>
      </c>
      <c r="Q160" t="s">
        <v>661</v>
      </c>
      <c r="R160" t="s">
        <v>954</v>
      </c>
      <c r="S160" s="2">
        <v>43252</v>
      </c>
      <c r="T160" t="s">
        <v>962</v>
      </c>
      <c r="U160">
        <v>1</v>
      </c>
      <c r="V160" t="s">
        <v>973</v>
      </c>
      <c r="X160">
        <v>36</v>
      </c>
      <c r="AA160">
        <v>0</v>
      </c>
      <c r="AB160">
        <v>0</v>
      </c>
      <c r="AC160" t="s">
        <v>1007</v>
      </c>
      <c r="AG160">
        <v>0</v>
      </c>
      <c r="AI160">
        <v>44.51546194</v>
      </c>
      <c r="AJ160" t="s">
        <v>973</v>
      </c>
      <c r="AL160">
        <v>-105.68309791</v>
      </c>
      <c r="AN160" t="s">
        <v>1153</v>
      </c>
      <c r="AO160">
        <v>2.595599379115405</v>
      </c>
      <c r="AP160" t="s">
        <v>1519</v>
      </c>
      <c r="AQ160">
        <v>2018</v>
      </c>
      <c r="AR160">
        <v>20</v>
      </c>
    </row>
    <row r="161" spans="1:44">
      <c r="A161" t="s">
        <v>44</v>
      </c>
      <c r="B161" s="2">
        <v>43252</v>
      </c>
      <c r="C161" s="2">
        <v>43266</v>
      </c>
      <c r="D161" t="s">
        <v>70</v>
      </c>
      <c r="E161">
        <v>60</v>
      </c>
      <c r="F161" t="s">
        <v>162</v>
      </c>
      <c r="G161" t="s">
        <v>270</v>
      </c>
      <c r="H161">
        <v>0.15</v>
      </c>
      <c r="J161">
        <v>1573.66003417</v>
      </c>
      <c r="K161">
        <v>6</v>
      </c>
      <c r="L161">
        <v>52</v>
      </c>
      <c r="M161" t="s">
        <v>332</v>
      </c>
      <c r="N161">
        <v>73</v>
      </c>
      <c r="O161" t="s">
        <v>333</v>
      </c>
      <c r="P161" t="s">
        <v>376</v>
      </c>
      <c r="Q161" t="s">
        <v>661</v>
      </c>
      <c r="R161" t="s">
        <v>954</v>
      </c>
      <c r="S161" s="2">
        <v>43252</v>
      </c>
      <c r="T161" t="s">
        <v>962</v>
      </c>
      <c r="U161">
        <v>1</v>
      </c>
      <c r="V161" t="s">
        <v>973</v>
      </c>
      <c r="X161">
        <v>36</v>
      </c>
      <c r="AA161">
        <v>0</v>
      </c>
      <c r="AB161">
        <v>0</v>
      </c>
      <c r="AC161" t="s">
        <v>1007</v>
      </c>
      <c r="AG161">
        <v>0</v>
      </c>
      <c r="AI161">
        <v>44.51546194</v>
      </c>
      <c r="AJ161" t="s">
        <v>973</v>
      </c>
      <c r="AL161">
        <v>-105.68309791</v>
      </c>
      <c r="AN161" t="s">
        <v>1153</v>
      </c>
      <c r="AO161">
        <v>2.595599379115405</v>
      </c>
      <c r="AP161" t="s">
        <v>1519</v>
      </c>
      <c r="AQ161">
        <v>2018</v>
      </c>
      <c r="AR161">
        <v>20</v>
      </c>
    </row>
    <row r="162" spans="1:44">
      <c r="A162" t="s">
        <v>44</v>
      </c>
      <c r="B162" s="2">
        <v>43252</v>
      </c>
      <c r="C162" s="2">
        <v>43266</v>
      </c>
      <c r="D162" t="s">
        <v>70</v>
      </c>
      <c r="E162">
        <v>60</v>
      </c>
      <c r="F162" t="s">
        <v>162</v>
      </c>
      <c r="G162" t="s">
        <v>270</v>
      </c>
      <c r="H162">
        <v>0.15</v>
      </c>
      <c r="J162">
        <v>1573.66003417</v>
      </c>
      <c r="K162">
        <v>6</v>
      </c>
      <c r="L162">
        <v>52</v>
      </c>
      <c r="M162" t="s">
        <v>332</v>
      </c>
      <c r="N162">
        <v>73</v>
      </c>
      <c r="O162" t="s">
        <v>333</v>
      </c>
      <c r="P162" t="s">
        <v>376</v>
      </c>
      <c r="Q162" t="s">
        <v>661</v>
      </c>
      <c r="R162" t="s">
        <v>954</v>
      </c>
      <c r="S162" s="2">
        <v>43252</v>
      </c>
      <c r="T162" t="s">
        <v>962</v>
      </c>
      <c r="U162">
        <v>1</v>
      </c>
      <c r="V162" t="s">
        <v>973</v>
      </c>
      <c r="X162">
        <v>36</v>
      </c>
      <c r="AA162">
        <v>0</v>
      </c>
      <c r="AB162">
        <v>0</v>
      </c>
      <c r="AC162" t="s">
        <v>1007</v>
      </c>
      <c r="AG162">
        <v>0</v>
      </c>
      <c r="AI162">
        <v>44.51546194</v>
      </c>
      <c r="AJ162" t="s">
        <v>973</v>
      </c>
      <c r="AL162">
        <v>-105.68309791</v>
      </c>
      <c r="AN162" t="s">
        <v>1153</v>
      </c>
      <c r="AO162">
        <v>2.595599379115405</v>
      </c>
      <c r="AP162" t="s">
        <v>1519</v>
      </c>
      <c r="AQ162">
        <v>2018</v>
      </c>
      <c r="AR162">
        <v>20</v>
      </c>
    </row>
    <row r="163" spans="1:44">
      <c r="A163" t="s">
        <v>44</v>
      </c>
      <c r="B163" s="2">
        <v>43252</v>
      </c>
      <c r="C163" s="2">
        <v>43266</v>
      </c>
      <c r="D163" t="s">
        <v>70</v>
      </c>
      <c r="E163">
        <v>60</v>
      </c>
      <c r="F163" t="s">
        <v>162</v>
      </c>
      <c r="G163" t="s">
        <v>270</v>
      </c>
      <c r="H163">
        <v>0.15</v>
      </c>
      <c r="J163">
        <v>1573.66003417</v>
      </c>
      <c r="K163">
        <v>6</v>
      </c>
      <c r="L163">
        <v>52</v>
      </c>
      <c r="M163" t="s">
        <v>332</v>
      </c>
      <c r="N163">
        <v>73</v>
      </c>
      <c r="O163" t="s">
        <v>333</v>
      </c>
      <c r="P163" t="s">
        <v>376</v>
      </c>
      <c r="Q163" t="s">
        <v>661</v>
      </c>
      <c r="R163" t="s">
        <v>954</v>
      </c>
      <c r="S163" s="2">
        <v>43252</v>
      </c>
      <c r="T163" t="s">
        <v>962</v>
      </c>
      <c r="U163">
        <v>1</v>
      </c>
      <c r="V163" t="s">
        <v>973</v>
      </c>
      <c r="X163">
        <v>36</v>
      </c>
      <c r="AA163">
        <v>0</v>
      </c>
      <c r="AB163">
        <v>0</v>
      </c>
      <c r="AC163" t="s">
        <v>1007</v>
      </c>
      <c r="AG163">
        <v>0</v>
      </c>
      <c r="AI163">
        <v>44.51546194</v>
      </c>
      <c r="AJ163" t="s">
        <v>973</v>
      </c>
      <c r="AL163">
        <v>-105.68309791</v>
      </c>
      <c r="AN163" t="s">
        <v>1153</v>
      </c>
      <c r="AO163">
        <v>2.595599379115405</v>
      </c>
      <c r="AP163" t="s">
        <v>1519</v>
      </c>
      <c r="AQ163">
        <v>2018</v>
      </c>
      <c r="AR163">
        <v>20</v>
      </c>
    </row>
    <row r="164" spans="1:44">
      <c r="A164" t="s">
        <v>44</v>
      </c>
      <c r="B164" s="2">
        <v>43252</v>
      </c>
      <c r="C164" s="2">
        <v>43266</v>
      </c>
      <c r="D164" t="s">
        <v>70</v>
      </c>
      <c r="E164">
        <v>60</v>
      </c>
      <c r="F164" t="s">
        <v>162</v>
      </c>
      <c r="G164" t="s">
        <v>270</v>
      </c>
      <c r="H164">
        <v>0.15</v>
      </c>
      <c r="J164">
        <v>1573.66003417</v>
      </c>
      <c r="K164">
        <v>6</v>
      </c>
      <c r="L164">
        <v>52</v>
      </c>
      <c r="M164" t="s">
        <v>332</v>
      </c>
      <c r="N164">
        <v>73</v>
      </c>
      <c r="O164" t="s">
        <v>333</v>
      </c>
      <c r="P164" t="s">
        <v>376</v>
      </c>
      <c r="Q164" t="s">
        <v>661</v>
      </c>
      <c r="R164" t="s">
        <v>954</v>
      </c>
      <c r="S164" s="2">
        <v>43252</v>
      </c>
      <c r="T164" t="s">
        <v>962</v>
      </c>
      <c r="U164">
        <v>1</v>
      </c>
      <c r="V164" t="s">
        <v>973</v>
      </c>
      <c r="X164">
        <v>36</v>
      </c>
      <c r="AA164">
        <v>0</v>
      </c>
      <c r="AB164">
        <v>0</v>
      </c>
      <c r="AC164" t="s">
        <v>1007</v>
      </c>
      <c r="AG164">
        <v>0</v>
      </c>
      <c r="AI164">
        <v>44.51546194</v>
      </c>
      <c r="AJ164" t="s">
        <v>973</v>
      </c>
      <c r="AL164">
        <v>-105.68309791</v>
      </c>
      <c r="AN164" t="s">
        <v>1153</v>
      </c>
      <c r="AO164">
        <v>2.595599379115405</v>
      </c>
      <c r="AP164" t="s">
        <v>1519</v>
      </c>
      <c r="AQ164">
        <v>2018</v>
      </c>
      <c r="AR164">
        <v>20</v>
      </c>
    </row>
    <row r="165" spans="1:44">
      <c r="A165" t="s">
        <v>44</v>
      </c>
      <c r="B165" s="2">
        <v>43252</v>
      </c>
      <c r="C165" s="2">
        <v>43266</v>
      </c>
      <c r="D165" t="s">
        <v>70</v>
      </c>
      <c r="E165">
        <v>60</v>
      </c>
      <c r="F165" t="s">
        <v>162</v>
      </c>
      <c r="G165" t="s">
        <v>270</v>
      </c>
      <c r="H165">
        <v>0.15</v>
      </c>
      <c r="J165">
        <v>1573.66003417</v>
      </c>
      <c r="K165">
        <v>6</v>
      </c>
      <c r="L165">
        <v>52</v>
      </c>
      <c r="M165" t="s">
        <v>332</v>
      </c>
      <c r="N165">
        <v>73</v>
      </c>
      <c r="O165" t="s">
        <v>333</v>
      </c>
      <c r="P165" t="s">
        <v>376</v>
      </c>
      <c r="Q165" t="s">
        <v>661</v>
      </c>
      <c r="R165" t="s">
        <v>954</v>
      </c>
      <c r="S165" s="2">
        <v>43252</v>
      </c>
      <c r="T165" t="s">
        <v>962</v>
      </c>
      <c r="U165">
        <v>1</v>
      </c>
      <c r="V165" t="s">
        <v>973</v>
      </c>
      <c r="X165">
        <v>36</v>
      </c>
      <c r="AA165">
        <v>0</v>
      </c>
      <c r="AB165">
        <v>0</v>
      </c>
      <c r="AC165" t="s">
        <v>1007</v>
      </c>
      <c r="AG165">
        <v>0</v>
      </c>
      <c r="AI165">
        <v>44.51546194</v>
      </c>
      <c r="AJ165" t="s">
        <v>973</v>
      </c>
      <c r="AL165">
        <v>-105.68309791</v>
      </c>
      <c r="AN165" t="s">
        <v>1153</v>
      </c>
      <c r="AO165">
        <v>2.595599379115405</v>
      </c>
      <c r="AP165" t="s">
        <v>1519</v>
      </c>
      <c r="AQ165">
        <v>2018</v>
      </c>
      <c r="AR165">
        <v>20</v>
      </c>
    </row>
    <row r="166" spans="1:44">
      <c r="A166" t="s">
        <v>44</v>
      </c>
      <c r="C166" s="2">
        <v>43726</v>
      </c>
      <c r="D166" t="s">
        <v>54</v>
      </c>
      <c r="E166">
        <v>120</v>
      </c>
      <c r="F166" t="s">
        <v>149</v>
      </c>
      <c r="G166" t="s">
        <v>257</v>
      </c>
      <c r="H166">
        <v>0.125</v>
      </c>
      <c r="I166">
        <v>1548</v>
      </c>
      <c r="J166">
        <v>280</v>
      </c>
      <c r="K166">
        <v>23</v>
      </c>
      <c r="L166">
        <v>35</v>
      </c>
      <c r="M166" t="s">
        <v>332</v>
      </c>
      <c r="N166">
        <v>73</v>
      </c>
      <c r="O166" t="s">
        <v>333</v>
      </c>
      <c r="P166" t="s">
        <v>377</v>
      </c>
      <c r="Q166" t="s">
        <v>662</v>
      </c>
      <c r="R166" t="s">
        <v>954</v>
      </c>
      <c r="S166" s="2">
        <v>43726</v>
      </c>
      <c r="T166" t="s">
        <v>961</v>
      </c>
      <c r="U166">
        <v>0</v>
      </c>
      <c r="V166" t="s">
        <v>973</v>
      </c>
      <c r="X166">
        <v>0</v>
      </c>
      <c r="AA166">
        <v>1</v>
      </c>
      <c r="AB166">
        <v>0</v>
      </c>
      <c r="AC166" t="s">
        <v>1008</v>
      </c>
      <c r="AG166">
        <v>0</v>
      </c>
      <c r="AI166">
        <v>42.99041864</v>
      </c>
      <c r="AJ166" t="s">
        <v>973</v>
      </c>
      <c r="AL166">
        <v>-105.58421117</v>
      </c>
      <c r="AN166" t="s">
        <v>1154</v>
      </c>
      <c r="AO166">
        <v>0.3192231566512774</v>
      </c>
      <c r="AP166" t="s">
        <v>1521</v>
      </c>
      <c r="AQ166">
        <v>2019</v>
      </c>
      <c r="AR166">
        <v>19</v>
      </c>
    </row>
    <row r="167" spans="1:44">
      <c r="A167" t="s">
        <v>44</v>
      </c>
      <c r="C167" s="2">
        <v>43726</v>
      </c>
      <c r="D167" t="s">
        <v>54</v>
      </c>
      <c r="E167">
        <v>120</v>
      </c>
      <c r="F167" t="s">
        <v>149</v>
      </c>
      <c r="G167" t="s">
        <v>257</v>
      </c>
      <c r="H167">
        <v>0.125</v>
      </c>
      <c r="I167">
        <v>1548</v>
      </c>
      <c r="J167">
        <v>280</v>
      </c>
      <c r="K167">
        <v>23</v>
      </c>
      <c r="L167">
        <v>35</v>
      </c>
      <c r="M167" t="s">
        <v>332</v>
      </c>
      <c r="N167">
        <v>73</v>
      </c>
      <c r="O167" t="s">
        <v>333</v>
      </c>
      <c r="P167" t="s">
        <v>377</v>
      </c>
      <c r="Q167" t="s">
        <v>662</v>
      </c>
      <c r="R167" t="s">
        <v>954</v>
      </c>
      <c r="S167" s="2">
        <v>43726</v>
      </c>
      <c r="T167" t="s">
        <v>961</v>
      </c>
      <c r="U167">
        <v>0</v>
      </c>
      <c r="V167" t="s">
        <v>973</v>
      </c>
      <c r="X167">
        <v>0</v>
      </c>
      <c r="AA167">
        <v>1</v>
      </c>
      <c r="AB167">
        <v>0</v>
      </c>
      <c r="AC167" t="s">
        <v>1008</v>
      </c>
      <c r="AG167">
        <v>0</v>
      </c>
      <c r="AI167">
        <v>42.99041864</v>
      </c>
      <c r="AJ167" t="s">
        <v>973</v>
      </c>
      <c r="AL167">
        <v>-105.58421117</v>
      </c>
      <c r="AN167" t="s">
        <v>1154</v>
      </c>
      <c r="AO167">
        <v>0.3192231566512774</v>
      </c>
      <c r="AP167" t="s">
        <v>1521</v>
      </c>
      <c r="AQ167">
        <v>2019</v>
      </c>
      <c r="AR167">
        <v>19</v>
      </c>
    </row>
    <row r="168" spans="1:44">
      <c r="A168" t="s">
        <v>44</v>
      </c>
      <c r="C168" s="2">
        <v>43726</v>
      </c>
      <c r="D168" t="s">
        <v>54</v>
      </c>
      <c r="E168">
        <v>120</v>
      </c>
      <c r="F168" t="s">
        <v>149</v>
      </c>
      <c r="G168" t="s">
        <v>257</v>
      </c>
      <c r="H168">
        <v>0.125</v>
      </c>
      <c r="I168">
        <v>1548</v>
      </c>
      <c r="J168">
        <v>280</v>
      </c>
      <c r="K168">
        <v>23</v>
      </c>
      <c r="L168">
        <v>35</v>
      </c>
      <c r="M168" t="s">
        <v>332</v>
      </c>
      <c r="N168">
        <v>73</v>
      </c>
      <c r="O168" t="s">
        <v>333</v>
      </c>
      <c r="P168" t="s">
        <v>377</v>
      </c>
      <c r="Q168" t="s">
        <v>662</v>
      </c>
      <c r="R168" t="s">
        <v>954</v>
      </c>
      <c r="S168" s="2">
        <v>43726</v>
      </c>
      <c r="T168" t="s">
        <v>961</v>
      </c>
      <c r="U168">
        <v>0</v>
      </c>
      <c r="V168" t="s">
        <v>973</v>
      </c>
      <c r="X168">
        <v>0</v>
      </c>
      <c r="AA168">
        <v>1</v>
      </c>
      <c r="AB168">
        <v>0</v>
      </c>
      <c r="AC168" t="s">
        <v>1008</v>
      </c>
      <c r="AG168">
        <v>0</v>
      </c>
      <c r="AI168">
        <v>42.99041864</v>
      </c>
      <c r="AJ168" t="s">
        <v>973</v>
      </c>
      <c r="AL168">
        <v>-105.58421117</v>
      </c>
      <c r="AN168" t="s">
        <v>1154</v>
      </c>
      <c r="AO168">
        <v>0.3192231566512774</v>
      </c>
      <c r="AP168" t="s">
        <v>1521</v>
      </c>
      <c r="AQ168">
        <v>2019</v>
      </c>
      <c r="AR168">
        <v>19</v>
      </c>
    </row>
    <row r="169" spans="1:44">
      <c r="A169" t="s">
        <v>44</v>
      </c>
      <c r="C169" s="2">
        <v>43418</v>
      </c>
      <c r="D169" t="s">
        <v>71</v>
      </c>
      <c r="E169">
        <v>60</v>
      </c>
      <c r="F169" t="s">
        <v>156</v>
      </c>
      <c r="G169" t="s">
        <v>257</v>
      </c>
      <c r="H169">
        <v>0.1667</v>
      </c>
      <c r="I169">
        <v>1521</v>
      </c>
      <c r="J169">
        <v>640</v>
      </c>
      <c r="K169">
        <v>36</v>
      </c>
      <c r="L169">
        <v>35</v>
      </c>
      <c r="M169" t="s">
        <v>332</v>
      </c>
      <c r="N169">
        <v>73</v>
      </c>
      <c r="O169" t="s">
        <v>333</v>
      </c>
      <c r="P169" t="s">
        <v>378</v>
      </c>
      <c r="Q169" t="s">
        <v>663</v>
      </c>
      <c r="R169" t="s">
        <v>954</v>
      </c>
      <c r="S169" s="2">
        <v>43418</v>
      </c>
      <c r="T169" t="s">
        <v>961</v>
      </c>
      <c r="U169">
        <v>0</v>
      </c>
      <c r="V169" t="s">
        <v>973</v>
      </c>
      <c r="X169">
        <v>0</v>
      </c>
      <c r="AA169">
        <v>0</v>
      </c>
      <c r="AB169">
        <v>1</v>
      </c>
      <c r="AC169" t="s">
        <v>1008</v>
      </c>
      <c r="AG169">
        <v>0</v>
      </c>
      <c r="AI169">
        <v>42.9614384</v>
      </c>
      <c r="AJ169" t="s">
        <v>973</v>
      </c>
      <c r="AL169">
        <v>-105.564847</v>
      </c>
      <c r="AN169" t="s">
        <v>1155</v>
      </c>
      <c r="AO169">
        <v>1.932779882338999</v>
      </c>
      <c r="AP169" t="s">
        <v>1523</v>
      </c>
      <c r="AQ169">
        <v>2018</v>
      </c>
      <c r="AR169">
        <v>19</v>
      </c>
    </row>
    <row r="170" spans="1:44">
      <c r="A170" t="s">
        <v>44</v>
      </c>
      <c r="C170" s="2">
        <v>43418</v>
      </c>
      <c r="D170" t="s">
        <v>71</v>
      </c>
      <c r="E170">
        <v>60</v>
      </c>
      <c r="F170" t="s">
        <v>156</v>
      </c>
      <c r="G170" t="s">
        <v>257</v>
      </c>
      <c r="H170">
        <v>0.1667</v>
      </c>
      <c r="I170">
        <v>1300</v>
      </c>
      <c r="J170">
        <v>320</v>
      </c>
      <c r="K170">
        <v>34</v>
      </c>
      <c r="L170">
        <v>35</v>
      </c>
      <c r="M170" t="s">
        <v>332</v>
      </c>
      <c r="N170">
        <v>73</v>
      </c>
      <c r="O170" t="s">
        <v>333</v>
      </c>
      <c r="P170" t="s">
        <v>379</v>
      </c>
      <c r="Q170" t="s">
        <v>664</v>
      </c>
      <c r="R170" t="s">
        <v>954</v>
      </c>
      <c r="S170" s="2">
        <v>43418</v>
      </c>
      <c r="T170" t="s">
        <v>961</v>
      </c>
      <c r="U170">
        <v>0</v>
      </c>
      <c r="V170" t="s">
        <v>973</v>
      </c>
      <c r="X170">
        <v>0</v>
      </c>
      <c r="AA170">
        <v>0</v>
      </c>
      <c r="AB170">
        <v>1</v>
      </c>
      <c r="AC170" t="s">
        <v>1008</v>
      </c>
      <c r="AG170">
        <v>0</v>
      </c>
      <c r="AI170">
        <v>42.96134686</v>
      </c>
      <c r="AJ170" t="s">
        <v>973</v>
      </c>
      <c r="AL170">
        <v>-105.60420114</v>
      </c>
      <c r="AN170" t="s">
        <v>1156</v>
      </c>
      <c r="AO170">
        <v>2.180464490276874</v>
      </c>
      <c r="AP170" t="s">
        <v>1522</v>
      </c>
      <c r="AQ170">
        <v>2018</v>
      </c>
      <c r="AR170">
        <v>19</v>
      </c>
    </row>
    <row r="171" spans="1:44">
      <c r="A171" t="s">
        <v>44</v>
      </c>
      <c r="C171" s="2">
        <v>43418</v>
      </c>
      <c r="D171" t="s">
        <v>71</v>
      </c>
      <c r="E171">
        <v>60</v>
      </c>
      <c r="F171" t="s">
        <v>156</v>
      </c>
      <c r="G171" t="s">
        <v>257</v>
      </c>
      <c r="H171">
        <v>0.1667</v>
      </c>
      <c r="I171">
        <v>1200</v>
      </c>
      <c r="J171">
        <v>320</v>
      </c>
      <c r="K171">
        <v>27</v>
      </c>
      <c r="L171">
        <v>35</v>
      </c>
      <c r="M171" t="s">
        <v>332</v>
      </c>
      <c r="N171">
        <v>73</v>
      </c>
      <c r="O171" t="s">
        <v>333</v>
      </c>
      <c r="P171" t="s">
        <v>380</v>
      </c>
      <c r="Q171" t="s">
        <v>665</v>
      </c>
      <c r="R171" t="s">
        <v>954</v>
      </c>
      <c r="S171" s="2">
        <v>43418</v>
      </c>
      <c r="T171" t="s">
        <v>961</v>
      </c>
      <c r="U171">
        <v>0</v>
      </c>
      <c r="V171" t="s">
        <v>973</v>
      </c>
      <c r="X171">
        <v>0</v>
      </c>
      <c r="AA171">
        <v>0</v>
      </c>
      <c r="AB171">
        <v>1</v>
      </c>
      <c r="AC171" t="s">
        <v>1008</v>
      </c>
      <c r="AG171">
        <v>0</v>
      </c>
      <c r="AI171">
        <v>42.97587322</v>
      </c>
      <c r="AJ171" t="s">
        <v>973</v>
      </c>
      <c r="AL171">
        <v>-105.60414007</v>
      </c>
      <c r="AN171" t="s">
        <v>1157</v>
      </c>
      <c r="AO171">
        <v>1.471388537653538</v>
      </c>
      <c r="AP171" t="s">
        <v>1522</v>
      </c>
      <c r="AQ171">
        <v>2018</v>
      </c>
      <c r="AR171">
        <v>19</v>
      </c>
    </row>
    <row r="172" spans="1:44">
      <c r="A172" t="s">
        <v>44</v>
      </c>
      <c r="C172" s="2">
        <v>41859</v>
      </c>
      <c r="D172" t="s">
        <v>56</v>
      </c>
      <c r="E172">
        <v>120</v>
      </c>
      <c r="F172" t="s">
        <v>148</v>
      </c>
      <c r="G172" t="s">
        <v>271</v>
      </c>
      <c r="H172">
        <v>0.125</v>
      </c>
      <c r="I172">
        <v>1000</v>
      </c>
      <c r="J172">
        <v>240</v>
      </c>
      <c r="K172">
        <v>18</v>
      </c>
      <c r="L172">
        <v>35</v>
      </c>
      <c r="M172" t="s">
        <v>332</v>
      </c>
      <c r="N172">
        <v>72</v>
      </c>
      <c r="O172" t="s">
        <v>333</v>
      </c>
      <c r="P172" t="s">
        <v>381</v>
      </c>
      <c r="Q172" t="s">
        <v>666</v>
      </c>
      <c r="R172" t="s">
        <v>954</v>
      </c>
      <c r="S172" s="2">
        <v>41856</v>
      </c>
      <c r="T172" t="s">
        <v>961</v>
      </c>
      <c r="U172">
        <v>0</v>
      </c>
      <c r="V172" t="s">
        <v>973</v>
      </c>
      <c r="AA172">
        <v>1</v>
      </c>
      <c r="AB172">
        <v>0</v>
      </c>
      <c r="AC172" t="s">
        <v>1009</v>
      </c>
      <c r="AI172">
        <v>43.00525016</v>
      </c>
      <c r="AJ172" t="s">
        <v>973</v>
      </c>
      <c r="AL172">
        <v>-105.54540631</v>
      </c>
      <c r="AN172" t="s">
        <v>1158</v>
      </c>
      <c r="AO172">
        <v>2.130254834281823</v>
      </c>
      <c r="AP172" t="s">
        <v>1519</v>
      </c>
      <c r="AQ172">
        <v>2014</v>
      </c>
      <c r="AR172">
        <v>19</v>
      </c>
    </row>
    <row r="173" spans="1:44">
      <c r="A173" t="s">
        <v>44</v>
      </c>
      <c r="C173" s="2">
        <v>41859</v>
      </c>
      <c r="D173" t="s">
        <v>56</v>
      </c>
      <c r="E173">
        <v>120</v>
      </c>
      <c r="F173" t="s">
        <v>148</v>
      </c>
      <c r="G173" t="s">
        <v>271</v>
      </c>
      <c r="H173">
        <v>0.125</v>
      </c>
      <c r="I173">
        <v>1000</v>
      </c>
      <c r="J173">
        <v>240</v>
      </c>
      <c r="K173">
        <v>13</v>
      </c>
      <c r="L173">
        <v>35</v>
      </c>
      <c r="M173" t="s">
        <v>332</v>
      </c>
      <c r="N173">
        <v>73</v>
      </c>
      <c r="O173" t="s">
        <v>333</v>
      </c>
      <c r="P173" t="s">
        <v>381</v>
      </c>
      <c r="Q173" t="s">
        <v>666</v>
      </c>
      <c r="R173" t="s">
        <v>954</v>
      </c>
      <c r="S173" s="2">
        <v>41856</v>
      </c>
      <c r="T173" t="s">
        <v>961</v>
      </c>
      <c r="U173">
        <v>0</v>
      </c>
      <c r="V173" t="s">
        <v>973</v>
      </c>
      <c r="AA173">
        <v>1</v>
      </c>
      <c r="AB173">
        <v>0</v>
      </c>
      <c r="AC173" t="s">
        <v>1009</v>
      </c>
      <c r="AI173">
        <v>43.00512047</v>
      </c>
      <c r="AJ173" t="s">
        <v>973</v>
      </c>
      <c r="AL173">
        <v>-105.56477058</v>
      </c>
      <c r="AN173" t="s">
        <v>1159</v>
      </c>
      <c r="AO173">
        <v>1.442551823587428</v>
      </c>
      <c r="AP173" t="s">
        <v>1519</v>
      </c>
      <c r="AQ173">
        <v>2014</v>
      </c>
      <c r="AR173">
        <v>19</v>
      </c>
    </row>
    <row r="174" spans="1:44">
      <c r="A174" t="s">
        <v>44</v>
      </c>
      <c r="C174" s="2">
        <v>43642</v>
      </c>
      <c r="D174" t="s">
        <v>55</v>
      </c>
      <c r="E174">
        <v>120</v>
      </c>
      <c r="F174" t="s">
        <v>149</v>
      </c>
      <c r="G174" t="s">
        <v>257</v>
      </c>
      <c r="H174">
        <v>0.125</v>
      </c>
      <c r="I174">
        <v>501</v>
      </c>
      <c r="J174">
        <v>640</v>
      </c>
      <c r="K174">
        <v>26</v>
      </c>
      <c r="L174">
        <v>35</v>
      </c>
      <c r="M174" t="s">
        <v>332</v>
      </c>
      <c r="N174">
        <v>73</v>
      </c>
      <c r="O174" t="s">
        <v>333</v>
      </c>
      <c r="P174" t="s">
        <v>382</v>
      </c>
      <c r="Q174" t="s">
        <v>667</v>
      </c>
      <c r="R174" t="s">
        <v>954</v>
      </c>
      <c r="S174" s="2">
        <v>43642</v>
      </c>
      <c r="T174" t="s">
        <v>961</v>
      </c>
      <c r="U174">
        <v>0</v>
      </c>
      <c r="V174" t="s">
        <v>973</v>
      </c>
      <c r="X174">
        <v>0</v>
      </c>
      <c r="AA174">
        <v>1</v>
      </c>
      <c r="AB174">
        <v>0</v>
      </c>
      <c r="AC174" t="s">
        <v>1008</v>
      </c>
      <c r="AG174">
        <v>0</v>
      </c>
      <c r="AI174">
        <v>42.9759228</v>
      </c>
      <c r="AJ174" t="s">
        <v>973</v>
      </c>
      <c r="AL174">
        <v>-105.58427988</v>
      </c>
      <c r="AN174" t="s">
        <v>1160</v>
      </c>
      <c r="AO174">
        <v>0.8182100916422079</v>
      </c>
      <c r="AP174" t="s">
        <v>1522</v>
      </c>
      <c r="AQ174">
        <v>2019</v>
      </c>
      <c r="AR174">
        <v>19</v>
      </c>
    </row>
    <row r="175" spans="1:44">
      <c r="A175" t="s">
        <v>44</v>
      </c>
      <c r="C175" s="2">
        <v>41856</v>
      </c>
      <c r="D175" t="s">
        <v>56</v>
      </c>
      <c r="E175">
        <v>120</v>
      </c>
      <c r="F175" t="s">
        <v>148</v>
      </c>
      <c r="G175" t="s">
        <v>272</v>
      </c>
      <c r="H175">
        <v>0.125</v>
      </c>
      <c r="I175">
        <v>120</v>
      </c>
      <c r="J175">
        <v>520</v>
      </c>
      <c r="K175">
        <v>35</v>
      </c>
      <c r="L175">
        <v>35</v>
      </c>
      <c r="M175" t="s">
        <v>332</v>
      </c>
      <c r="N175">
        <v>73</v>
      </c>
      <c r="O175" t="s">
        <v>333</v>
      </c>
      <c r="P175" t="s">
        <v>383</v>
      </c>
      <c r="Q175" t="s">
        <v>668</v>
      </c>
      <c r="R175" t="s">
        <v>954</v>
      </c>
      <c r="S175" s="2">
        <v>41856</v>
      </c>
      <c r="T175" t="s">
        <v>961</v>
      </c>
      <c r="U175">
        <v>0</v>
      </c>
      <c r="V175" t="s">
        <v>973</v>
      </c>
      <c r="AA175">
        <v>1</v>
      </c>
      <c r="AB175">
        <v>0</v>
      </c>
      <c r="AC175" t="s">
        <v>1010</v>
      </c>
      <c r="AI175">
        <v>42.96136974</v>
      </c>
      <c r="AJ175" t="s">
        <v>973</v>
      </c>
      <c r="AL175">
        <v>-105.58443251</v>
      </c>
      <c r="AN175" t="s">
        <v>1161</v>
      </c>
      <c r="AO175">
        <v>1.803968447290019</v>
      </c>
      <c r="AP175" t="s">
        <v>1524</v>
      </c>
      <c r="AQ175">
        <v>2014</v>
      </c>
      <c r="AR175">
        <v>19</v>
      </c>
    </row>
    <row r="176" spans="1:44">
      <c r="A176" t="s">
        <v>44</v>
      </c>
      <c r="B176" s="2">
        <v>43436</v>
      </c>
      <c r="C176" s="2">
        <v>43467</v>
      </c>
      <c r="D176" t="s">
        <v>72</v>
      </c>
      <c r="E176">
        <v>60</v>
      </c>
      <c r="F176" t="s">
        <v>163</v>
      </c>
      <c r="G176" t="s">
        <v>257</v>
      </c>
      <c r="H176">
        <v>0.1667</v>
      </c>
      <c r="J176">
        <v>320</v>
      </c>
      <c r="K176">
        <v>34</v>
      </c>
      <c r="L176">
        <v>35</v>
      </c>
      <c r="M176" t="s">
        <v>332</v>
      </c>
      <c r="N176">
        <v>73</v>
      </c>
      <c r="O176" t="s">
        <v>333</v>
      </c>
      <c r="P176" t="s">
        <v>384</v>
      </c>
      <c r="Q176" t="s">
        <v>669</v>
      </c>
      <c r="R176" t="s">
        <v>954</v>
      </c>
      <c r="S176" s="2">
        <v>43436</v>
      </c>
      <c r="T176" t="s">
        <v>961</v>
      </c>
      <c r="U176">
        <v>0</v>
      </c>
      <c r="V176" t="s">
        <v>973</v>
      </c>
      <c r="X176">
        <v>0</v>
      </c>
      <c r="AA176">
        <v>0</v>
      </c>
      <c r="AB176">
        <v>0</v>
      </c>
      <c r="AC176" t="s">
        <v>1011</v>
      </c>
      <c r="AG176">
        <v>0</v>
      </c>
      <c r="AI176">
        <v>42.96134686</v>
      </c>
      <c r="AJ176" t="s">
        <v>973</v>
      </c>
      <c r="AL176">
        <v>-105.60420114</v>
      </c>
      <c r="AN176" t="s">
        <v>1156</v>
      </c>
      <c r="AO176">
        <v>2.180464490276874</v>
      </c>
      <c r="AP176" t="s">
        <v>1522</v>
      </c>
      <c r="AQ176">
        <v>2019</v>
      </c>
      <c r="AR176">
        <v>19</v>
      </c>
    </row>
    <row r="177" spans="1:44">
      <c r="A177" t="s">
        <v>44</v>
      </c>
      <c r="B177" s="2">
        <v>43436</v>
      </c>
      <c r="C177" s="2">
        <v>43467</v>
      </c>
      <c r="D177" t="s">
        <v>72</v>
      </c>
      <c r="E177">
        <v>60</v>
      </c>
      <c r="F177" t="s">
        <v>164</v>
      </c>
      <c r="G177" t="s">
        <v>257</v>
      </c>
      <c r="H177">
        <v>0.1667</v>
      </c>
      <c r="J177">
        <v>640</v>
      </c>
      <c r="K177">
        <v>36</v>
      </c>
      <c r="L177">
        <v>35</v>
      </c>
      <c r="M177" t="s">
        <v>332</v>
      </c>
      <c r="N177">
        <v>73</v>
      </c>
      <c r="O177" t="s">
        <v>333</v>
      </c>
      <c r="P177" t="s">
        <v>385</v>
      </c>
      <c r="Q177" t="s">
        <v>670</v>
      </c>
      <c r="R177" t="s">
        <v>954</v>
      </c>
      <c r="S177" s="2">
        <v>43436</v>
      </c>
      <c r="T177" t="s">
        <v>961</v>
      </c>
      <c r="U177">
        <v>0</v>
      </c>
      <c r="V177" t="s">
        <v>973</v>
      </c>
      <c r="X177">
        <v>0</v>
      </c>
      <c r="AA177">
        <v>0</v>
      </c>
      <c r="AB177">
        <v>0</v>
      </c>
      <c r="AC177" t="s">
        <v>1008</v>
      </c>
      <c r="AG177">
        <v>0</v>
      </c>
      <c r="AI177">
        <v>42.9614384</v>
      </c>
      <c r="AJ177" t="s">
        <v>973</v>
      </c>
      <c r="AL177">
        <v>-105.564847</v>
      </c>
      <c r="AN177" t="s">
        <v>1155</v>
      </c>
      <c r="AO177">
        <v>1.932779882338999</v>
      </c>
      <c r="AP177" t="s">
        <v>1523</v>
      </c>
      <c r="AQ177">
        <v>2019</v>
      </c>
      <c r="AR177">
        <v>19</v>
      </c>
    </row>
    <row r="178" spans="1:44">
      <c r="A178" t="s">
        <v>44</v>
      </c>
      <c r="B178" s="2">
        <v>43436</v>
      </c>
      <c r="C178" s="2">
        <v>43467</v>
      </c>
      <c r="D178" t="s">
        <v>72</v>
      </c>
      <c r="E178">
        <v>60</v>
      </c>
      <c r="F178" t="s">
        <v>164</v>
      </c>
      <c r="G178" t="s">
        <v>257</v>
      </c>
      <c r="H178">
        <v>0.1667</v>
      </c>
      <c r="J178">
        <v>320</v>
      </c>
      <c r="K178">
        <v>27</v>
      </c>
      <c r="L178">
        <v>35</v>
      </c>
      <c r="M178" t="s">
        <v>332</v>
      </c>
      <c r="N178">
        <v>73</v>
      </c>
      <c r="O178" t="s">
        <v>333</v>
      </c>
      <c r="P178" t="s">
        <v>386</v>
      </c>
      <c r="Q178" t="s">
        <v>671</v>
      </c>
      <c r="R178" t="s">
        <v>954</v>
      </c>
      <c r="S178" s="2">
        <v>43436</v>
      </c>
      <c r="T178" t="s">
        <v>961</v>
      </c>
      <c r="U178">
        <v>0</v>
      </c>
      <c r="V178" t="s">
        <v>973</v>
      </c>
      <c r="X178">
        <v>0</v>
      </c>
      <c r="AA178">
        <v>0</v>
      </c>
      <c r="AB178">
        <v>0</v>
      </c>
      <c r="AC178" t="s">
        <v>1008</v>
      </c>
      <c r="AG178">
        <v>0</v>
      </c>
      <c r="AI178">
        <v>42.97587322</v>
      </c>
      <c r="AJ178" t="s">
        <v>973</v>
      </c>
      <c r="AL178">
        <v>-105.60414007</v>
      </c>
      <c r="AN178" t="s">
        <v>1157</v>
      </c>
      <c r="AO178">
        <v>1.471388537653538</v>
      </c>
      <c r="AP178" t="s">
        <v>1522</v>
      </c>
      <c r="AQ178">
        <v>2019</v>
      </c>
      <c r="AR178">
        <v>19</v>
      </c>
    </row>
    <row r="179" spans="1:44">
      <c r="A179" t="s">
        <v>44</v>
      </c>
      <c r="C179" s="2">
        <v>43525</v>
      </c>
      <c r="D179" t="s">
        <v>53</v>
      </c>
      <c r="E179">
        <v>120</v>
      </c>
      <c r="F179" t="s">
        <v>149</v>
      </c>
      <c r="G179" t="s">
        <v>249</v>
      </c>
      <c r="H179">
        <v>0.125</v>
      </c>
      <c r="I179">
        <v>302</v>
      </c>
      <c r="J179">
        <v>157.11000061</v>
      </c>
      <c r="K179">
        <v>2</v>
      </c>
      <c r="L179">
        <v>33</v>
      </c>
      <c r="M179" t="s">
        <v>332</v>
      </c>
      <c r="N179">
        <v>73</v>
      </c>
      <c r="O179" t="s">
        <v>333</v>
      </c>
      <c r="P179" t="s">
        <v>351</v>
      </c>
      <c r="Q179" t="s">
        <v>629</v>
      </c>
      <c r="R179" t="s">
        <v>954</v>
      </c>
      <c r="S179" s="2">
        <v>43525</v>
      </c>
      <c r="T179" t="s">
        <v>961</v>
      </c>
      <c r="U179">
        <v>0</v>
      </c>
      <c r="V179" t="s">
        <v>973</v>
      </c>
      <c r="X179">
        <v>0</v>
      </c>
      <c r="AA179">
        <v>1</v>
      </c>
      <c r="AB179">
        <v>0</v>
      </c>
      <c r="AC179" t="s">
        <v>983</v>
      </c>
      <c r="AG179">
        <v>0</v>
      </c>
      <c r="AI179">
        <v>42.85970815</v>
      </c>
      <c r="AJ179" t="s">
        <v>973</v>
      </c>
      <c r="AL179">
        <v>-105.58463117</v>
      </c>
      <c r="AN179" t="s">
        <v>1116</v>
      </c>
      <c r="AO179">
        <v>2.672820367652951</v>
      </c>
      <c r="AP179" t="s">
        <v>1523</v>
      </c>
      <c r="AQ179">
        <v>2019</v>
      </c>
      <c r="AR179">
        <v>18</v>
      </c>
    </row>
    <row r="180" spans="1:44">
      <c r="A180" t="s">
        <v>44</v>
      </c>
      <c r="C180" s="2">
        <v>43525</v>
      </c>
      <c r="D180" t="s">
        <v>53</v>
      </c>
      <c r="E180">
        <v>120</v>
      </c>
      <c r="F180" t="s">
        <v>149</v>
      </c>
      <c r="G180" t="s">
        <v>249</v>
      </c>
      <c r="H180">
        <v>0.125</v>
      </c>
      <c r="I180">
        <v>302</v>
      </c>
      <c r="J180">
        <v>157.11000061</v>
      </c>
      <c r="K180">
        <v>4</v>
      </c>
      <c r="L180">
        <v>33</v>
      </c>
      <c r="M180" t="s">
        <v>332</v>
      </c>
      <c r="N180">
        <v>73</v>
      </c>
      <c r="O180" t="s">
        <v>333</v>
      </c>
      <c r="P180" t="s">
        <v>351</v>
      </c>
      <c r="Q180" t="s">
        <v>629</v>
      </c>
      <c r="R180" t="s">
        <v>954</v>
      </c>
      <c r="S180" s="2">
        <v>43525</v>
      </c>
      <c r="T180" t="s">
        <v>961</v>
      </c>
      <c r="U180">
        <v>0</v>
      </c>
      <c r="V180" t="s">
        <v>973</v>
      </c>
      <c r="X180">
        <v>0</v>
      </c>
      <c r="AA180">
        <v>1</v>
      </c>
      <c r="AB180">
        <v>0</v>
      </c>
      <c r="AC180" t="s">
        <v>983</v>
      </c>
      <c r="AG180">
        <v>0</v>
      </c>
      <c r="AI180">
        <v>42.85961656</v>
      </c>
      <c r="AJ180" t="s">
        <v>973</v>
      </c>
      <c r="AL180">
        <v>-105.62352744</v>
      </c>
      <c r="AN180" t="s">
        <v>1162</v>
      </c>
      <c r="AO180">
        <v>1.117907422193726</v>
      </c>
      <c r="AP180" t="s">
        <v>1523</v>
      </c>
      <c r="AQ180">
        <v>2019</v>
      </c>
      <c r="AR180">
        <v>18</v>
      </c>
    </row>
    <row r="181" spans="1:44">
      <c r="A181" t="s">
        <v>44</v>
      </c>
      <c r="B181" s="2">
        <v>43642</v>
      </c>
      <c r="C181" s="2">
        <v>43642</v>
      </c>
      <c r="D181" t="s">
        <v>55</v>
      </c>
      <c r="E181">
        <v>120</v>
      </c>
      <c r="F181" t="s">
        <v>149</v>
      </c>
      <c r="G181" t="s">
        <v>250</v>
      </c>
      <c r="H181">
        <v>0.125</v>
      </c>
      <c r="I181">
        <v>252</v>
      </c>
      <c r="J181">
        <v>1827.04003906</v>
      </c>
      <c r="K181">
        <v>33</v>
      </c>
      <c r="L181">
        <v>34</v>
      </c>
      <c r="M181" t="s">
        <v>332</v>
      </c>
      <c r="N181">
        <v>73</v>
      </c>
      <c r="O181" t="s">
        <v>333</v>
      </c>
      <c r="P181" t="s">
        <v>387</v>
      </c>
      <c r="Q181" t="s">
        <v>672</v>
      </c>
      <c r="R181" t="s">
        <v>954</v>
      </c>
      <c r="S181" s="2">
        <v>43642</v>
      </c>
      <c r="T181" t="s">
        <v>961</v>
      </c>
      <c r="U181">
        <v>0</v>
      </c>
      <c r="V181" t="s">
        <v>973</v>
      </c>
      <c r="X181">
        <v>0</v>
      </c>
      <c r="AA181">
        <v>1</v>
      </c>
      <c r="AB181">
        <v>0</v>
      </c>
      <c r="AC181" t="s">
        <v>984</v>
      </c>
      <c r="AG181">
        <v>0</v>
      </c>
      <c r="AI181">
        <v>42.87418488</v>
      </c>
      <c r="AJ181" t="s">
        <v>973</v>
      </c>
      <c r="AL181">
        <v>-105.62356556</v>
      </c>
      <c r="AN181" t="s">
        <v>1163</v>
      </c>
      <c r="AO181">
        <v>0.5068877007163649</v>
      </c>
      <c r="AP181" t="s">
        <v>1520</v>
      </c>
      <c r="AQ181">
        <v>2019</v>
      </c>
      <c r="AR181">
        <v>18</v>
      </c>
    </row>
    <row r="182" spans="1:44">
      <c r="A182" t="s">
        <v>44</v>
      </c>
      <c r="B182" s="2">
        <v>43642</v>
      </c>
      <c r="C182" s="2">
        <v>43642</v>
      </c>
      <c r="D182" t="s">
        <v>55</v>
      </c>
      <c r="E182">
        <v>120</v>
      </c>
      <c r="F182" t="s">
        <v>149</v>
      </c>
      <c r="G182" t="s">
        <v>250</v>
      </c>
      <c r="H182">
        <v>0.125</v>
      </c>
      <c r="I182">
        <v>252</v>
      </c>
      <c r="J182">
        <v>1827.04003906</v>
      </c>
      <c r="K182">
        <v>33</v>
      </c>
      <c r="L182">
        <v>34</v>
      </c>
      <c r="M182" t="s">
        <v>332</v>
      </c>
      <c r="N182">
        <v>73</v>
      </c>
      <c r="O182" t="s">
        <v>333</v>
      </c>
      <c r="P182" t="s">
        <v>387</v>
      </c>
      <c r="Q182" t="s">
        <v>672</v>
      </c>
      <c r="R182" t="s">
        <v>954</v>
      </c>
      <c r="S182" s="2">
        <v>43642</v>
      </c>
      <c r="T182" t="s">
        <v>961</v>
      </c>
      <c r="U182">
        <v>0</v>
      </c>
      <c r="V182" t="s">
        <v>973</v>
      </c>
      <c r="X182">
        <v>0</v>
      </c>
      <c r="AA182">
        <v>1</v>
      </c>
      <c r="AB182">
        <v>0</v>
      </c>
      <c r="AC182" t="s">
        <v>984</v>
      </c>
      <c r="AG182">
        <v>0</v>
      </c>
      <c r="AI182">
        <v>42.87418488</v>
      </c>
      <c r="AJ182" t="s">
        <v>973</v>
      </c>
      <c r="AL182">
        <v>-105.62356556</v>
      </c>
      <c r="AN182" t="s">
        <v>1163</v>
      </c>
      <c r="AO182">
        <v>0.5068877007163649</v>
      </c>
      <c r="AP182" t="s">
        <v>1520</v>
      </c>
      <c r="AQ182">
        <v>2019</v>
      </c>
      <c r="AR182">
        <v>18</v>
      </c>
    </row>
    <row r="183" spans="1:44">
      <c r="A183" t="s">
        <v>44</v>
      </c>
      <c r="B183" s="2">
        <v>43642</v>
      </c>
      <c r="C183" s="2">
        <v>43642</v>
      </c>
      <c r="D183" t="s">
        <v>55</v>
      </c>
      <c r="E183">
        <v>120</v>
      </c>
      <c r="F183" t="s">
        <v>149</v>
      </c>
      <c r="G183" t="s">
        <v>250</v>
      </c>
      <c r="H183">
        <v>0.125</v>
      </c>
      <c r="I183">
        <v>252</v>
      </c>
      <c r="J183">
        <v>1827.04003906</v>
      </c>
      <c r="K183">
        <v>31</v>
      </c>
      <c r="L183">
        <v>34</v>
      </c>
      <c r="M183" t="s">
        <v>332</v>
      </c>
      <c r="N183">
        <v>73</v>
      </c>
      <c r="O183" t="s">
        <v>333</v>
      </c>
      <c r="P183" t="s">
        <v>387</v>
      </c>
      <c r="Q183" t="s">
        <v>672</v>
      </c>
      <c r="R183" t="s">
        <v>954</v>
      </c>
      <c r="S183" s="2">
        <v>43642</v>
      </c>
      <c r="T183" t="s">
        <v>961</v>
      </c>
      <c r="U183">
        <v>0</v>
      </c>
      <c r="V183" t="s">
        <v>973</v>
      </c>
      <c r="X183">
        <v>0</v>
      </c>
      <c r="AA183">
        <v>1</v>
      </c>
      <c r="AB183">
        <v>0</v>
      </c>
      <c r="AC183" t="s">
        <v>984</v>
      </c>
      <c r="AG183">
        <v>0</v>
      </c>
      <c r="AI183">
        <v>42.87402082</v>
      </c>
      <c r="AJ183" t="s">
        <v>973</v>
      </c>
      <c r="AL183">
        <v>-105.66279756</v>
      </c>
      <c r="AN183" t="s">
        <v>1164</v>
      </c>
      <c r="AO183">
        <v>1.484315542408609</v>
      </c>
      <c r="AP183" t="s">
        <v>1526</v>
      </c>
      <c r="AQ183">
        <v>2019</v>
      </c>
      <c r="AR183">
        <v>18</v>
      </c>
    </row>
    <row r="184" spans="1:44">
      <c r="A184" t="s">
        <v>44</v>
      </c>
      <c r="B184" s="2">
        <v>43642</v>
      </c>
      <c r="C184" s="2">
        <v>43642</v>
      </c>
      <c r="D184" t="s">
        <v>55</v>
      </c>
      <c r="E184">
        <v>120</v>
      </c>
      <c r="F184" t="s">
        <v>149</v>
      </c>
      <c r="G184" t="s">
        <v>250</v>
      </c>
      <c r="H184">
        <v>0.125</v>
      </c>
      <c r="I184">
        <v>252</v>
      </c>
      <c r="J184">
        <v>1827.04003906</v>
      </c>
      <c r="K184">
        <v>33</v>
      </c>
      <c r="L184">
        <v>34</v>
      </c>
      <c r="M184" t="s">
        <v>332</v>
      </c>
      <c r="N184">
        <v>73</v>
      </c>
      <c r="O184" t="s">
        <v>333</v>
      </c>
      <c r="P184" t="s">
        <v>387</v>
      </c>
      <c r="Q184" t="s">
        <v>672</v>
      </c>
      <c r="R184" t="s">
        <v>954</v>
      </c>
      <c r="S184" s="2">
        <v>43642</v>
      </c>
      <c r="T184" t="s">
        <v>961</v>
      </c>
      <c r="U184">
        <v>0</v>
      </c>
      <c r="V184" t="s">
        <v>973</v>
      </c>
      <c r="X184">
        <v>0</v>
      </c>
      <c r="AA184">
        <v>1</v>
      </c>
      <c r="AB184">
        <v>0</v>
      </c>
      <c r="AC184" t="s">
        <v>984</v>
      </c>
      <c r="AG184">
        <v>0</v>
      </c>
      <c r="AI184">
        <v>42.87418488</v>
      </c>
      <c r="AJ184" t="s">
        <v>973</v>
      </c>
      <c r="AL184">
        <v>-105.62356556</v>
      </c>
      <c r="AN184" t="s">
        <v>1163</v>
      </c>
      <c r="AO184">
        <v>0.5068877007163649</v>
      </c>
      <c r="AP184" t="s">
        <v>1520</v>
      </c>
      <c r="AQ184">
        <v>2019</v>
      </c>
      <c r="AR184">
        <v>18</v>
      </c>
    </row>
    <row r="185" spans="1:44">
      <c r="A185" t="s">
        <v>44</v>
      </c>
      <c r="B185" s="2">
        <v>43642</v>
      </c>
      <c r="C185" s="2">
        <v>43642</v>
      </c>
      <c r="D185" t="s">
        <v>55</v>
      </c>
      <c r="E185">
        <v>120</v>
      </c>
      <c r="F185" t="s">
        <v>149</v>
      </c>
      <c r="G185" t="s">
        <v>250</v>
      </c>
      <c r="H185">
        <v>0.125</v>
      </c>
      <c r="I185">
        <v>252</v>
      </c>
      <c r="J185">
        <v>1827.04003906</v>
      </c>
      <c r="K185">
        <v>29</v>
      </c>
      <c r="L185">
        <v>34</v>
      </c>
      <c r="M185" t="s">
        <v>332</v>
      </c>
      <c r="N185">
        <v>73</v>
      </c>
      <c r="O185" t="s">
        <v>333</v>
      </c>
      <c r="P185" t="s">
        <v>387</v>
      </c>
      <c r="Q185" t="s">
        <v>672</v>
      </c>
      <c r="R185" t="s">
        <v>954</v>
      </c>
      <c r="S185" s="2">
        <v>43642</v>
      </c>
      <c r="T185" t="s">
        <v>961</v>
      </c>
      <c r="U185">
        <v>0</v>
      </c>
      <c r="V185" t="s">
        <v>973</v>
      </c>
      <c r="X185">
        <v>0</v>
      </c>
      <c r="AA185">
        <v>1</v>
      </c>
      <c r="AB185">
        <v>0</v>
      </c>
      <c r="AC185" t="s">
        <v>984</v>
      </c>
      <c r="AG185">
        <v>0</v>
      </c>
      <c r="AI185">
        <v>42.88864257</v>
      </c>
      <c r="AJ185" t="s">
        <v>973</v>
      </c>
      <c r="AL185">
        <v>-105.64322732</v>
      </c>
      <c r="AN185" t="s">
        <v>1165</v>
      </c>
      <c r="AO185">
        <v>1.120758691896367</v>
      </c>
      <c r="AP185" t="s">
        <v>1521</v>
      </c>
      <c r="AQ185">
        <v>2019</v>
      </c>
      <c r="AR185">
        <v>18</v>
      </c>
    </row>
    <row r="186" spans="1:44">
      <c r="A186" t="s">
        <v>44</v>
      </c>
      <c r="B186" s="2">
        <v>43642</v>
      </c>
      <c r="C186" s="2">
        <v>43642</v>
      </c>
      <c r="D186" t="s">
        <v>55</v>
      </c>
      <c r="E186">
        <v>120</v>
      </c>
      <c r="F186" t="s">
        <v>149</v>
      </c>
      <c r="G186" t="s">
        <v>250</v>
      </c>
      <c r="H186">
        <v>0.125</v>
      </c>
      <c r="I186">
        <v>252</v>
      </c>
      <c r="J186">
        <v>1827.04003906</v>
      </c>
      <c r="K186">
        <v>30</v>
      </c>
      <c r="L186">
        <v>34</v>
      </c>
      <c r="M186" t="s">
        <v>332</v>
      </c>
      <c r="N186">
        <v>73</v>
      </c>
      <c r="O186" t="s">
        <v>333</v>
      </c>
      <c r="P186" t="s">
        <v>387</v>
      </c>
      <c r="Q186" t="s">
        <v>672</v>
      </c>
      <c r="R186" t="s">
        <v>954</v>
      </c>
      <c r="S186" s="2">
        <v>43642</v>
      </c>
      <c r="T186" t="s">
        <v>961</v>
      </c>
      <c r="U186">
        <v>0</v>
      </c>
      <c r="V186" t="s">
        <v>973</v>
      </c>
      <c r="X186">
        <v>0</v>
      </c>
      <c r="AA186">
        <v>1</v>
      </c>
      <c r="AB186">
        <v>0</v>
      </c>
      <c r="AC186" t="s">
        <v>984</v>
      </c>
      <c r="AG186">
        <v>0</v>
      </c>
      <c r="AI186">
        <v>42.88851667</v>
      </c>
      <c r="AJ186" t="s">
        <v>973</v>
      </c>
      <c r="AL186">
        <v>-105.66291962</v>
      </c>
      <c r="AN186" t="s">
        <v>1166</v>
      </c>
      <c r="AO186">
        <v>1.794064299563828</v>
      </c>
      <c r="AP186" t="s">
        <v>1521</v>
      </c>
      <c r="AQ186">
        <v>2019</v>
      </c>
      <c r="AR186">
        <v>18</v>
      </c>
    </row>
    <row r="187" spans="1:44">
      <c r="A187" t="s">
        <v>44</v>
      </c>
      <c r="B187" s="2">
        <v>43642</v>
      </c>
      <c r="C187" s="2">
        <v>43642</v>
      </c>
      <c r="D187" t="s">
        <v>55</v>
      </c>
      <c r="E187">
        <v>120</v>
      </c>
      <c r="F187" t="s">
        <v>149</v>
      </c>
      <c r="G187" t="s">
        <v>250</v>
      </c>
      <c r="H187">
        <v>0.125</v>
      </c>
      <c r="I187">
        <v>252</v>
      </c>
      <c r="J187">
        <v>1827.04003906</v>
      </c>
      <c r="K187">
        <v>29</v>
      </c>
      <c r="L187">
        <v>34</v>
      </c>
      <c r="M187" t="s">
        <v>332</v>
      </c>
      <c r="N187">
        <v>73</v>
      </c>
      <c r="O187" t="s">
        <v>333</v>
      </c>
      <c r="P187" t="s">
        <v>387</v>
      </c>
      <c r="Q187" t="s">
        <v>672</v>
      </c>
      <c r="R187" t="s">
        <v>954</v>
      </c>
      <c r="S187" s="2">
        <v>43642</v>
      </c>
      <c r="T187" t="s">
        <v>961</v>
      </c>
      <c r="U187">
        <v>0</v>
      </c>
      <c r="V187" t="s">
        <v>973</v>
      </c>
      <c r="X187">
        <v>0</v>
      </c>
      <c r="AA187">
        <v>1</v>
      </c>
      <c r="AB187">
        <v>0</v>
      </c>
      <c r="AC187" t="s">
        <v>984</v>
      </c>
      <c r="AG187">
        <v>0</v>
      </c>
      <c r="AI187">
        <v>42.88864257</v>
      </c>
      <c r="AJ187" t="s">
        <v>973</v>
      </c>
      <c r="AL187">
        <v>-105.64322732</v>
      </c>
      <c r="AN187" t="s">
        <v>1165</v>
      </c>
      <c r="AO187">
        <v>1.120758691896367</v>
      </c>
      <c r="AP187" t="s">
        <v>1521</v>
      </c>
      <c r="AQ187">
        <v>2019</v>
      </c>
      <c r="AR187">
        <v>18</v>
      </c>
    </row>
    <row r="188" spans="1:44">
      <c r="A188" t="s">
        <v>44</v>
      </c>
      <c r="B188" s="2">
        <v>43642</v>
      </c>
      <c r="C188" s="2">
        <v>43642</v>
      </c>
      <c r="D188" t="s">
        <v>55</v>
      </c>
      <c r="E188">
        <v>120</v>
      </c>
      <c r="F188" t="s">
        <v>149</v>
      </c>
      <c r="G188" t="s">
        <v>250</v>
      </c>
      <c r="H188">
        <v>0.125</v>
      </c>
      <c r="I188">
        <v>252</v>
      </c>
      <c r="J188">
        <v>1827.04003906</v>
      </c>
      <c r="K188">
        <v>29</v>
      </c>
      <c r="L188">
        <v>34</v>
      </c>
      <c r="M188" t="s">
        <v>332</v>
      </c>
      <c r="N188">
        <v>73</v>
      </c>
      <c r="O188" t="s">
        <v>333</v>
      </c>
      <c r="P188" t="s">
        <v>387</v>
      </c>
      <c r="Q188" t="s">
        <v>672</v>
      </c>
      <c r="R188" t="s">
        <v>954</v>
      </c>
      <c r="S188" s="2">
        <v>43642</v>
      </c>
      <c r="T188" t="s">
        <v>961</v>
      </c>
      <c r="U188">
        <v>0</v>
      </c>
      <c r="V188" t="s">
        <v>973</v>
      </c>
      <c r="X188">
        <v>0</v>
      </c>
      <c r="AA188">
        <v>1</v>
      </c>
      <c r="AB188">
        <v>0</v>
      </c>
      <c r="AC188" t="s">
        <v>984</v>
      </c>
      <c r="AG188">
        <v>0</v>
      </c>
      <c r="AI188">
        <v>42.88864257</v>
      </c>
      <c r="AJ188" t="s">
        <v>973</v>
      </c>
      <c r="AL188">
        <v>-105.64322732</v>
      </c>
      <c r="AN188" t="s">
        <v>1165</v>
      </c>
      <c r="AO188">
        <v>1.120758691896367</v>
      </c>
      <c r="AP188" t="s">
        <v>1521</v>
      </c>
      <c r="AQ188">
        <v>2019</v>
      </c>
      <c r="AR188">
        <v>18</v>
      </c>
    </row>
    <row r="189" spans="1:44">
      <c r="A189" t="s">
        <v>44</v>
      </c>
      <c r="B189" s="2">
        <v>43642</v>
      </c>
      <c r="C189" s="2">
        <v>43642</v>
      </c>
      <c r="D189" t="s">
        <v>55</v>
      </c>
      <c r="E189">
        <v>120</v>
      </c>
      <c r="F189" t="s">
        <v>149</v>
      </c>
      <c r="G189" t="s">
        <v>250</v>
      </c>
      <c r="H189">
        <v>0.125</v>
      </c>
      <c r="I189">
        <v>252</v>
      </c>
      <c r="J189">
        <v>1827.04003906</v>
      </c>
      <c r="K189">
        <v>28</v>
      </c>
      <c r="L189">
        <v>34</v>
      </c>
      <c r="M189" t="s">
        <v>332</v>
      </c>
      <c r="N189">
        <v>73</v>
      </c>
      <c r="O189" t="s">
        <v>333</v>
      </c>
      <c r="P189" t="s">
        <v>387</v>
      </c>
      <c r="Q189" t="s">
        <v>672</v>
      </c>
      <c r="R189" t="s">
        <v>954</v>
      </c>
      <c r="S189" s="2">
        <v>43642</v>
      </c>
      <c r="T189" t="s">
        <v>961</v>
      </c>
      <c r="U189">
        <v>0</v>
      </c>
      <c r="V189" t="s">
        <v>973</v>
      </c>
      <c r="X189">
        <v>0</v>
      </c>
      <c r="AA189">
        <v>1</v>
      </c>
      <c r="AB189">
        <v>0</v>
      </c>
      <c r="AC189" t="s">
        <v>984</v>
      </c>
      <c r="AG189">
        <v>0</v>
      </c>
      <c r="AI189">
        <v>42.88874176</v>
      </c>
      <c r="AJ189" t="s">
        <v>973</v>
      </c>
      <c r="AL189">
        <v>-105.62359606</v>
      </c>
      <c r="AN189" t="s">
        <v>1167</v>
      </c>
      <c r="AO189">
        <v>1.133156064294496</v>
      </c>
      <c r="AP189" t="s">
        <v>1519</v>
      </c>
      <c r="AQ189">
        <v>2019</v>
      </c>
      <c r="AR189">
        <v>18</v>
      </c>
    </row>
    <row r="190" spans="1:44">
      <c r="A190" t="s">
        <v>44</v>
      </c>
      <c r="B190" s="2">
        <v>43642</v>
      </c>
      <c r="C190" s="2">
        <v>43642</v>
      </c>
      <c r="D190" t="s">
        <v>55</v>
      </c>
      <c r="E190">
        <v>120</v>
      </c>
      <c r="F190" t="s">
        <v>149</v>
      </c>
      <c r="G190" t="s">
        <v>250</v>
      </c>
      <c r="H190">
        <v>0.125</v>
      </c>
      <c r="I190">
        <v>252</v>
      </c>
      <c r="J190">
        <v>1827.04003906</v>
      </c>
      <c r="K190">
        <v>33</v>
      </c>
      <c r="L190">
        <v>34</v>
      </c>
      <c r="M190" t="s">
        <v>332</v>
      </c>
      <c r="N190">
        <v>73</v>
      </c>
      <c r="O190" t="s">
        <v>333</v>
      </c>
      <c r="P190" t="s">
        <v>387</v>
      </c>
      <c r="Q190" t="s">
        <v>672</v>
      </c>
      <c r="R190" t="s">
        <v>954</v>
      </c>
      <c r="S190" s="2">
        <v>43642</v>
      </c>
      <c r="T190" t="s">
        <v>961</v>
      </c>
      <c r="U190">
        <v>0</v>
      </c>
      <c r="V190" t="s">
        <v>973</v>
      </c>
      <c r="X190">
        <v>0</v>
      </c>
      <c r="AA190">
        <v>1</v>
      </c>
      <c r="AB190">
        <v>0</v>
      </c>
      <c r="AC190" t="s">
        <v>984</v>
      </c>
      <c r="AG190">
        <v>0</v>
      </c>
      <c r="AI190">
        <v>42.87418488</v>
      </c>
      <c r="AJ190" t="s">
        <v>973</v>
      </c>
      <c r="AL190">
        <v>-105.62356556</v>
      </c>
      <c r="AN190" t="s">
        <v>1163</v>
      </c>
      <c r="AO190">
        <v>0.5068877007163649</v>
      </c>
      <c r="AP190" t="s">
        <v>1520</v>
      </c>
      <c r="AQ190">
        <v>2019</v>
      </c>
      <c r="AR190">
        <v>18</v>
      </c>
    </row>
    <row r="191" spans="1:44">
      <c r="A191" t="s">
        <v>44</v>
      </c>
      <c r="B191" s="2">
        <v>43642</v>
      </c>
      <c r="C191" s="2">
        <v>43642</v>
      </c>
      <c r="D191" t="s">
        <v>55</v>
      </c>
      <c r="E191">
        <v>120</v>
      </c>
      <c r="F191" t="s">
        <v>149</v>
      </c>
      <c r="G191" t="s">
        <v>250</v>
      </c>
      <c r="H191">
        <v>0.125</v>
      </c>
      <c r="I191">
        <v>252</v>
      </c>
      <c r="J191">
        <v>1827.04003906</v>
      </c>
      <c r="K191">
        <v>31</v>
      </c>
      <c r="L191">
        <v>34</v>
      </c>
      <c r="M191" t="s">
        <v>332</v>
      </c>
      <c r="N191">
        <v>73</v>
      </c>
      <c r="O191" t="s">
        <v>333</v>
      </c>
      <c r="P191" t="s">
        <v>387</v>
      </c>
      <c r="Q191" t="s">
        <v>672</v>
      </c>
      <c r="R191" t="s">
        <v>954</v>
      </c>
      <c r="S191" s="2">
        <v>43642</v>
      </c>
      <c r="T191" t="s">
        <v>961</v>
      </c>
      <c r="U191">
        <v>0</v>
      </c>
      <c r="V191" t="s">
        <v>973</v>
      </c>
      <c r="X191">
        <v>0</v>
      </c>
      <c r="AA191">
        <v>1</v>
      </c>
      <c r="AB191">
        <v>0</v>
      </c>
      <c r="AC191" t="s">
        <v>984</v>
      </c>
      <c r="AG191">
        <v>0</v>
      </c>
      <c r="AI191">
        <v>42.87402082</v>
      </c>
      <c r="AJ191" t="s">
        <v>973</v>
      </c>
      <c r="AL191">
        <v>-105.66279756</v>
      </c>
      <c r="AN191" t="s">
        <v>1164</v>
      </c>
      <c r="AO191">
        <v>1.484315542408609</v>
      </c>
      <c r="AP191" t="s">
        <v>1526</v>
      </c>
      <c r="AQ191">
        <v>2019</v>
      </c>
      <c r="AR191">
        <v>18</v>
      </c>
    </row>
    <row r="192" spans="1:44">
      <c r="A192" t="s">
        <v>44</v>
      </c>
      <c r="B192" s="2">
        <v>43642</v>
      </c>
      <c r="C192" s="2">
        <v>43642</v>
      </c>
      <c r="D192" t="s">
        <v>55</v>
      </c>
      <c r="E192">
        <v>120</v>
      </c>
      <c r="F192" t="s">
        <v>149</v>
      </c>
      <c r="G192" t="s">
        <v>250</v>
      </c>
      <c r="H192">
        <v>0.125</v>
      </c>
      <c r="I192">
        <v>252</v>
      </c>
      <c r="J192">
        <v>1827.04003906</v>
      </c>
      <c r="K192">
        <v>31</v>
      </c>
      <c r="L192">
        <v>34</v>
      </c>
      <c r="M192" t="s">
        <v>332</v>
      </c>
      <c r="N192">
        <v>73</v>
      </c>
      <c r="O192" t="s">
        <v>333</v>
      </c>
      <c r="P192" t="s">
        <v>387</v>
      </c>
      <c r="Q192" t="s">
        <v>672</v>
      </c>
      <c r="R192" t="s">
        <v>954</v>
      </c>
      <c r="S192" s="2">
        <v>43642</v>
      </c>
      <c r="T192" t="s">
        <v>961</v>
      </c>
      <c r="U192">
        <v>0</v>
      </c>
      <c r="V192" t="s">
        <v>973</v>
      </c>
      <c r="X192">
        <v>0</v>
      </c>
      <c r="AA192">
        <v>1</v>
      </c>
      <c r="AB192">
        <v>0</v>
      </c>
      <c r="AC192" t="s">
        <v>984</v>
      </c>
      <c r="AG192">
        <v>0</v>
      </c>
      <c r="AI192">
        <v>42.87402082</v>
      </c>
      <c r="AJ192" t="s">
        <v>973</v>
      </c>
      <c r="AL192">
        <v>-105.66279756</v>
      </c>
      <c r="AN192" t="s">
        <v>1164</v>
      </c>
      <c r="AO192">
        <v>1.484315542408609</v>
      </c>
      <c r="AP192" t="s">
        <v>1526</v>
      </c>
      <c r="AQ192">
        <v>2019</v>
      </c>
      <c r="AR192">
        <v>18</v>
      </c>
    </row>
    <row r="193" spans="1:44">
      <c r="A193" t="s">
        <v>44</v>
      </c>
      <c r="C193" s="2">
        <v>43040</v>
      </c>
      <c r="D193" t="s">
        <v>63</v>
      </c>
      <c r="E193">
        <v>60</v>
      </c>
      <c r="F193" t="s">
        <v>156</v>
      </c>
      <c r="G193" t="s">
        <v>268</v>
      </c>
      <c r="H193">
        <v>0.1667</v>
      </c>
      <c r="I193">
        <v>114</v>
      </c>
      <c r="J193">
        <v>640</v>
      </c>
      <c r="K193">
        <v>36</v>
      </c>
      <c r="L193">
        <v>34</v>
      </c>
      <c r="M193" t="s">
        <v>332</v>
      </c>
      <c r="N193">
        <v>74</v>
      </c>
      <c r="O193" t="s">
        <v>333</v>
      </c>
      <c r="P193" t="s">
        <v>388</v>
      </c>
      <c r="Q193" t="s">
        <v>673</v>
      </c>
      <c r="R193" t="s">
        <v>954</v>
      </c>
      <c r="S193" s="2">
        <v>43040</v>
      </c>
      <c r="T193" t="s">
        <v>961</v>
      </c>
      <c r="U193">
        <v>0</v>
      </c>
      <c r="V193" t="s">
        <v>973</v>
      </c>
      <c r="X193">
        <v>0</v>
      </c>
      <c r="AA193">
        <v>0</v>
      </c>
      <c r="AB193">
        <v>0</v>
      </c>
      <c r="AC193" t="s">
        <v>1005</v>
      </c>
      <c r="AG193">
        <v>0</v>
      </c>
      <c r="AI193">
        <v>42.87395977</v>
      </c>
      <c r="AJ193" t="s">
        <v>973</v>
      </c>
      <c r="AL193">
        <v>-105.6823983</v>
      </c>
      <c r="AN193" t="s">
        <v>1168</v>
      </c>
      <c r="AO193">
        <v>2.47910502377185</v>
      </c>
      <c r="AP193" t="s">
        <v>1526</v>
      </c>
      <c r="AQ193">
        <v>2017</v>
      </c>
      <c r="AR193">
        <v>18</v>
      </c>
    </row>
    <row r="194" spans="1:44">
      <c r="A194" t="s">
        <v>44</v>
      </c>
      <c r="C194" s="2">
        <v>43040</v>
      </c>
      <c r="D194" t="s">
        <v>63</v>
      </c>
      <c r="E194">
        <v>60</v>
      </c>
      <c r="F194" t="s">
        <v>156</v>
      </c>
      <c r="G194" t="s">
        <v>268</v>
      </c>
      <c r="H194">
        <v>0.1667</v>
      </c>
      <c r="I194">
        <v>102</v>
      </c>
      <c r="J194">
        <v>40</v>
      </c>
      <c r="K194">
        <v>32</v>
      </c>
      <c r="L194">
        <v>34</v>
      </c>
      <c r="M194" t="s">
        <v>332</v>
      </c>
      <c r="N194">
        <v>73</v>
      </c>
      <c r="O194" t="s">
        <v>333</v>
      </c>
      <c r="P194" t="s">
        <v>365</v>
      </c>
      <c r="Q194" t="s">
        <v>674</v>
      </c>
      <c r="R194" t="s">
        <v>954</v>
      </c>
      <c r="S194" s="2">
        <v>43040</v>
      </c>
      <c r="T194" t="s">
        <v>961</v>
      </c>
      <c r="U194">
        <v>0</v>
      </c>
      <c r="V194" t="s">
        <v>973</v>
      </c>
      <c r="X194">
        <v>0</v>
      </c>
      <c r="AA194">
        <v>0</v>
      </c>
      <c r="AB194">
        <v>0</v>
      </c>
      <c r="AC194" t="s">
        <v>1005</v>
      </c>
      <c r="AG194">
        <v>0</v>
      </c>
      <c r="AI194">
        <v>42.87410094</v>
      </c>
      <c r="AJ194" t="s">
        <v>973</v>
      </c>
      <c r="AL194">
        <v>-105.64314341</v>
      </c>
      <c r="AN194" t="s">
        <v>1169</v>
      </c>
      <c r="AO194">
        <v>0.4868403027770971</v>
      </c>
      <c r="AP194" t="s">
        <v>1526</v>
      </c>
      <c r="AQ194">
        <v>2017</v>
      </c>
      <c r="AR194">
        <v>18</v>
      </c>
    </row>
    <row r="195" spans="1:44">
      <c r="A195" t="s">
        <v>44</v>
      </c>
      <c r="C195" s="2">
        <v>43040</v>
      </c>
      <c r="D195" t="s">
        <v>63</v>
      </c>
      <c r="E195">
        <v>60</v>
      </c>
      <c r="F195" t="s">
        <v>156</v>
      </c>
      <c r="G195" t="s">
        <v>268</v>
      </c>
      <c r="H195">
        <v>0.1667</v>
      </c>
      <c r="I195">
        <v>51</v>
      </c>
      <c r="J195">
        <v>120</v>
      </c>
      <c r="K195">
        <v>29</v>
      </c>
      <c r="L195">
        <v>34</v>
      </c>
      <c r="M195" t="s">
        <v>332</v>
      </c>
      <c r="N195">
        <v>73</v>
      </c>
      <c r="O195" t="s">
        <v>333</v>
      </c>
      <c r="P195" t="s">
        <v>366</v>
      </c>
      <c r="Q195" t="s">
        <v>675</v>
      </c>
      <c r="R195" t="s">
        <v>954</v>
      </c>
      <c r="S195" s="2">
        <v>43040</v>
      </c>
      <c r="T195" t="s">
        <v>961</v>
      </c>
      <c r="U195">
        <v>0</v>
      </c>
      <c r="V195" t="s">
        <v>973</v>
      </c>
      <c r="X195">
        <v>0</v>
      </c>
      <c r="AA195">
        <v>0</v>
      </c>
      <c r="AB195">
        <v>0</v>
      </c>
      <c r="AC195" t="s">
        <v>1005</v>
      </c>
      <c r="AG195">
        <v>0</v>
      </c>
      <c r="AI195">
        <v>42.88864257</v>
      </c>
      <c r="AJ195" t="s">
        <v>973</v>
      </c>
      <c r="AL195">
        <v>-105.64322732</v>
      </c>
      <c r="AN195" t="s">
        <v>1165</v>
      </c>
      <c r="AO195">
        <v>1.120758691896367</v>
      </c>
      <c r="AP195" t="s">
        <v>1521</v>
      </c>
      <c r="AQ195">
        <v>2017</v>
      </c>
      <c r="AR195">
        <v>18</v>
      </c>
    </row>
    <row r="196" spans="1:44">
      <c r="A196" t="s">
        <v>44</v>
      </c>
      <c r="C196" s="2">
        <v>43040</v>
      </c>
      <c r="D196" t="s">
        <v>63</v>
      </c>
      <c r="E196">
        <v>60</v>
      </c>
      <c r="F196" t="s">
        <v>156</v>
      </c>
      <c r="G196" t="s">
        <v>268</v>
      </c>
      <c r="H196">
        <v>0.1667</v>
      </c>
      <c r="I196">
        <v>51</v>
      </c>
      <c r="J196">
        <v>120</v>
      </c>
      <c r="K196">
        <v>29</v>
      </c>
      <c r="L196">
        <v>34</v>
      </c>
      <c r="M196" t="s">
        <v>332</v>
      </c>
      <c r="N196">
        <v>73</v>
      </c>
      <c r="O196" t="s">
        <v>333</v>
      </c>
      <c r="P196" t="s">
        <v>366</v>
      </c>
      <c r="Q196" t="s">
        <v>675</v>
      </c>
      <c r="R196" t="s">
        <v>954</v>
      </c>
      <c r="S196" s="2">
        <v>43040</v>
      </c>
      <c r="T196" t="s">
        <v>961</v>
      </c>
      <c r="U196">
        <v>0</v>
      </c>
      <c r="V196" t="s">
        <v>973</v>
      </c>
      <c r="X196">
        <v>0</v>
      </c>
      <c r="AA196">
        <v>0</v>
      </c>
      <c r="AB196">
        <v>0</v>
      </c>
      <c r="AC196" t="s">
        <v>1005</v>
      </c>
      <c r="AG196">
        <v>0</v>
      </c>
      <c r="AI196">
        <v>42.88864257</v>
      </c>
      <c r="AJ196" t="s">
        <v>973</v>
      </c>
      <c r="AL196">
        <v>-105.64322732</v>
      </c>
      <c r="AN196" t="s">
        <v>1165</v>
      </c>
      <c r="AO196">
        <v>1.120758691896367</v>
      </c>
      <c r="AP196" t="s">
        <v>1521</v>
      </c>
      <c r="AQ196">
        <v>2017</v>
      </c>
      <c r="AR196">
        <v>18</v>
      </c>
    </row>
    <row r="197" spans="1:44">
      <c r="A197" t="s">
        <v>44</v>
      </c>
      <c r="C197" s="2">
        <v>43525</v>
      </c>
      <c r="D197" t="s">
        <v>73</v>
      </c>
      <c r="E197">
        <v>60</v>
      </c>
      <c r="F197" t="s">
        <v>156</v>
      </c>
      <c r="G197" t="s">
        <v>249</v>
      </c>
      <c r="H197">
        <v>0.1667</v>
      </c>
      <c r="I197">
        <v>13</v>
      </c>
      <c r="J197">
        <v>80</v>
      </c>
      <c r="K197">
        <v>1</v>
      </c>
      <c r="L197">
        <v>33</v>
      </c>
      <c r="M197" t="s">
        <v>332</v>
      </c>
      <c r="N197">
        <v>74</v>
      </c>
      <c r="O197" t="s">
        <v>333</v>
      </c>
      <c r="P197" t="s">
        <v>389</v>
      </c>
      <c r="Q197" t="s">
        <v>676</v>
      </c>
      <c r="R197" t="s">
        <v>954</v>
      </c>
      <c r="S197" s="2">
        <v>43525</v>
      </c>
      <c r="T197" t="s">
        <v>961</v>
      </c>
      <c r="U197">
        <v>0</v>
      </c>
      <c r="V197" t="s">
        <v>973</v>
      </c>
      <c r="X197">
        <v>0</v>
      </c>
      <c r="AA197">
        <v>0</v>
      </c>
      <c r="AB197">
        <v>1</v>
      </c>
      <c r="AC197" t="s">
        <v>983</v>
      </c>
      <c r="AG197">
        <v>0</v>
      </c>
      <c r="AI197">
        <v>42.85955165</v>
      </c>
      <c r="AJ197" t="s">
        <v>973</v>
      </c>
      <c r="AL197">
        <v>-105.6823983</v>
      </c>
      <c r="AN197" t="s">
        <v>1170</v>
      </c>
      <c r="AO197">
        <v>2.673416423477498</v>
      </c>
      <c r="AP197" t="s">
        <v>1522</v>
      </c>
      <c r="AQ197">
        <v>2019</v>
      </c>
      <c r="AR197">
        <v>18</v>
      </c>
    </row>
    <row r="198" spans="1:44">
      <c r="A198" t="s">
        <v>44</v>
      </c>
      <c r="B198" s="2">
        <v>43388</v>
      </c>
      <c r="C198" s="2">
        <v>43479</v>
      </c>
      <c r="D198" t="s">
        <v>74</v>
      </c>
      <c r="E198">
        <v>60</v>
      </c>
      <c r="F198" t="s">
        <v>165</v>
      </c>
      <c r="G198" t="s">
        <v>257</v>
      </c>
      <c r="J198">
        <v>840.73999023</v>
      </c>
      <c r="K198">
        <v>31</v>
      </c>
      <c r="L198">
        <v>34</v>
      </c>
      <c r="M198" t="s">
        <v>332</v>
      </c>
      <c r="N198">
        <v>73</v>
      </c>
      <c r="O198" t="s">
        <v>333</v>
      </c>
      <c r="P198" t="s">
        <v>390</v>
      </c>
      <c r="Q198" t="s">
        <v>677</v>
      </c>
      <c r="R198" t="s">
        <v>957</v>
      </c>
      <c r="S198" s="2">
        <v>43388</v>
      </c>
      <c r="T198" t="s">
        <v>961</v>
      </c>
      <c r="U198">
        <v>0</v>
      </c>
      <c r="V198" t="s">
        <v>973</v>
      </c>
      <c r="X198">
        <v>0</v>
      </c>
      <c r="AA198">
        <v>0</v>
      </c>
      <c r="AB198">
        <v>0</v>
      </c>
      <c r="AC198" t="s">
        <v>1012</v>
      </c>
      <c r="AG198">
        <v>0</v>
      </c>
      <c r="AI198">
        <v>42.87402082</v>
      </c>
      <c r="AJ198" t="s">
        <v>973</v>
      </c>
      <c r="AL198">
        <v>-105.66279756</v>
      </c>
      <c r="AN198" t="s">
        <v>1164</v>
      </c>
      <c r="AO198">
        <v>1.484315542408609</v>
      </c>
      <c r="AP198" t="s">
        <v>1526</v>
      </c>
      <c r="AQ198">
        <v>2019</v>
      </c>
      <c r="AR198">
        <v>18</v>
      </c>
    </row>
    <row r="199" spans="1:44">
      <c r="A199" t="s">
        <v>44</v>
      </c>
      <c r="B199" s="2">
        <v>43388</v>
      </c>
      <c r="C199" s="2">
        <v>43479</v>
      </c>
      <c r="D199" t="s">
        <v>74</v>
      </c>
      <c r="E199">
        <v>60</v>
      </c>
      <c r="F199" t="s">
        <v>165</v>
      </c>
      <c r="G199" t="s">
        <v>257</v>
      </c>
      <c r="J199">
        <v>840.73999023</v>
      </c>
      <c r="K199">
        <v>5</v>
      </c>
      <c r="L199">
        <v>33</v>
      </c>
      <c r="M199" t="s">
        <v>332</v>
      </c>
      <c r="N199">
        <v>73</v>
      </c>
      <c r="O199" t="s">
        <v>333</v>
      </c>
      <c r="P199" t="s">
        <v>390</v>
      </c>
      <c r="Q199" t="s">
        <v>677</v>
      </c>
      <c r="R199" t="s">
        <v>957</v>
      </c>
      <c r="S199" s="2">
        <v>43388</v>
      </c>
      <c r="T199" t="s">
        <v>961</v>
      </c>
      <c r="U199">
        <v>0</v>
      </c>
      <c r="V199" t="s">
        <v>973</v>
      </c>
      <c r="X199">
        <v>0</v>
      </c>
      <c r="AA199">
        <v>0</v>
      </c>
      <c r="AB199">
        <v>0</v>
      </c>
      <c r="AC199" t="s">
        <v>1012</v>
      </c>
      <c r="AG199">
        <v>0</v>
      </c>
      <c r="AI199">
        <v>42.85958221</v>
      </c>
      <c r="AJ199" t="s">
        <v>973</v>
      </c>
      <c r="AL199">
        <v>-105.64316632</v>
      </c>
      <c r="AN199" t="s">
        <v>1171</v>
      </c>
      <c r="AO199">
        <v>1.110750164897907</v>
      </c>
      <c r="AP199" t="s">
        <v>1522</v>
      </c>
      <c r="AQ199">
        <v>2019</v>
      </c>
      <c r="AR199">
        <v>18</v>
      </c>
    </row>
    <row r="200" spans="1:44">
      <c r="A200" t="s">
        <v>44</v>
      </c>
      <c r="B200" s="2">
        <v>43388</v>
      </c>
      <c r="C200" s="2">
        <v>43479</v>
      </c>
      <c r="D200" t="s">
        <v>74</v>
      </c>
      <c r="E200">
        <v>60</v>
      </c>
      <c r="F200" t="s">
        <v>165</v>
      </c>
      <c r="G200" t="s">
        <v>257</v>
      </c>
      <c r="J200">
        <v>840.73999023</v>
      </c>
      <c r="K200">
        <v>4</v>
      </c>
      <c r="L200">
        <v>33</v>
      </c>
      <c r="M200" t="s">
        <v>332</v>
      </c>
      <c r="N200">
        <v>73</v>
      </c>
      <c r="O200" t="s">
        <v>333</v>
      </c>
      <c r="P200" t="s">
        <v>390</v>
      </c>
      <c r="Q200" t="s">
        <v>677</v>
      </c>
      <c r="R200" t="s">
        <v>957</v>
      </c>
      <c r="S200" s="2">
        <v>43388</v>
      </c>
      <c r="T200" t="s">
        <v>961</v>
      </c>
      <c r="U200">
        <v>0</v>
      </c>
      <c r="V200" t="s">
        <v>973</v>
      </c>
      <c r="X200">
        <v>0</v>
      </c>
      <c r="AA200">
        <v>0</v>
      </c>
      <c r="AB200">
        <v>0</v>
      </c>
      <c r="AC200" t="s">
        <v>1012</v>
      </c>
      <c r="AG200">
        <v>0</v>
      </c>
      <c r="AI200">
        <v>42.85961656</v>
      </c>
      <c r="AJ200" t="s">
        <v>973</v>
      </c>
      <c r="AL200">
        <v>-105.62352744</v>
      </c>
      <c r="AN200" t="s">
        <v>1162</v>
      </c>
      <c r="AO200">
        <v>1.117907422193726</v>
      </c>
      <c r="AP200" t="s">
        <v>1523</v>
      </c>
      <c r="AQ200">
        <v>2019</v>
      </c>
      <c r="AR200">
        <v>18</v>
      </c>
    </row>
    <row r="201" spans="1:44">
      <c r="A201" t="s">
        <v>44</v>
      </c>
      <c r="B201" s="2">
        <v>43388</v>
      </c>
      <c r="C201" s="2">
        <v>43479</v>
      </c>
      <c r="D201" t="s">
        <v>74</v>
      </c>
      <c r="E201">
        <v>60</v>
      </c>
      <c r="F201" t="s">
        <v>165</v>
      </c>
      <c r="G201" t="s">
        <v>257</v>
      </c>
      <c r="J201">
        <v>840.73999023</v>
      </c>
      <c r="K201">
        <v>4</v>
      </c>
      <c r="L201">
        <v>33</v>
      </c>
      <c r="M201" t="s">
        <v>332</v>
      </c>
      <c r="N201">
        <v>73</v>
      </c>
      <c r="O201" t="s">
        <v>333</v>
      </c>
      <c r="P201" t="s">
        <v>390</v>
      </c>
      <c r="Q201" t="s">
        <v>677</v>
      </c>
      <c r="R201" t="s">
        <v>957</v>
      </c>
      <c r="S201" s="2">
        <v>43388</v>
      </c>
      <c r="T201" t="s">
        <v>961</v>
      </c>
      <c r="U201">
        <v>0</v>
      </c>
      <c r="V201" t="s">
        <v>973</v>
      </c>
      <c r="X201">
        <v>0</v>
      </c>
      <c r="AA201">
        <v>0</v>
      </c>
      <c r="AB201">
        <v>0</v>
      </c>
      <c r="AC201" t="s">
        <v>1012</v>
      </c>
      <c r="AG201">
        <v>0</v>
      </c>
      <c r="AI201">
        <v>42.85961656</v>
      </c>
      <c r="AJ201" t="s">
        <v>973</v>
      </c>
      <c r="AL201">
        <v>-105.62352744</v>
      </c>
      <c r="AN201" t="s">
        <v>1162</v>
      </c>
      <c r="AO201">
        <v>1.117907422193726</v>
      </c>
      <c r="AP201" t="s">
        <v>1523</v>
      </c>
      <c r="AQ201">
        <v>2019</v>
      </c>
      <c r="AR201">
        <v>18</v>
      </c>
    </row>
    <row r="202" spans="1:44">
      <c r="A202" t="s">
        <v>44</v>
      </c>
      <c r="B202" s="2">
        <v>43388</v>
      </c>
      <c r="C202" s="2">
        <v>43479</v>
      </c>
      <c r="D202" t="s">
        <v>74</v>
      </c>
      <c r="E202">
        <v>60</v>
      </c>
      <c r="F202" t="s">
        <v>165</v>
      </c>
      <c r="G202" t="s">
        <v>257</v>
      </c>
      <c r="J202">
        <v>840.73999023</v>
      </c>
      <c r="K202">
        <v>4</v>
      </c>
      <c r="L202">
        <v>33</v>
      </c>
      <c r="M202" t="s">
        <v>332</v>
      </c>
      <c r="N202">
        <v>73</v>
      </c>
      <c r="O202" t="s">
        <v>333</v>
      </c>
      <c r="P202" t="s">
        <v>390</v>
      </c>
      <c r="Q202" t="s">
        <v>677</v>
      </c>
      <c r="R202" t="s">
        <v>957</v>
      </c>
      <c r="S202" s="2">
        <v>43388</v>
      </c>
      <c r="T202" t="s">
        <v>961</v>
      </c>
      <c r="U202">
        <v>0</v>
      </c>
      <c r="V202" t="s">
        <v>973</v>
      </c>
      <c r="X202">
        <v>0</v>
      </c>
      <c r="AA202">
        <v>0</v>
      </c>
      <c r="AB202">
        <v>0</v>
      </c>
      <c r="AC202" t="s">
        <v>1012</v>
      </c>
      <c r="AG202">
        <v>0</v>
      </c>
      <c r="AI202">
        <v>42.85961656</v>
      </c>
      <c r="AJ202" t="s">
        <v>973</v>
      </c>
      <c r="AL202">
        <v>-105.62352744</v>
      </c>
      <c r="AN202" t="s">
        <v>1162</v>
      </c>
      <c r="AO202">
        <v>1.117907422193726</v>
      </c>
      <c r="AP202" t="s">
        <v>1523</v>
      </c>
      <c r="AQ202">
        <v>2019</v>
      </c>
      <c r="AR202">
        <v>18</v>
      </c>
    </row>
    <row r="203" spans="1:44">
      <c r="A203" t="s">
        <v>44</v>
      </c>
      <c r="B203" s="2">
        <v>43388</v>
      </c>
      <c r="C203" s="2">
        <v>43479</v>
      </c>
      <c r="D203" t="s">
        <v>74</v>
      </c>
      <c r="E203">
        <v>60</v>
      </c>
      <c r="F203" t="s">
        <v>165</v>
      </c>
      <c r="G203" t="s">
        <v>257</v>
      </c>
      <c r="J203">
        <v>840.73999023</v>
      </c>
      <c r="K203">
        <v>4</v>
      </c>
      <c r="L203">
        <v>33</v>
      </c>
      <c r="M203" t="s">
        <v>332</v>
      </c>
      <c r="N203">
        <v>73</v>
      </c>
      <c r="O203" t="s">
        <v>333</v>
      </c>
      <c r="P203" t="s">
        <v>390</v>
      </c>
      <c r="Q203" t="s">
        <v>677</v>
      </c>
      <c r="R203" t="s">
        <v>957</v>
      </c>
      <c r="S203" s="2">
        <v>43388</v>
      </c>
      <c r="T203" t="s">
        <v>961</v>
      </c>
      <c r="U203">
        <v>0</v>
      </c>
      <c r="V203" t="s">
        <v>973</v>
      </c>
      <c r="X203">
        <v>0</v>
      </c>
      <c r="AA203">
        <v>0</v>
      </c>
      <c r="AB203">
        <v>0</v>
      </c>
      <c r="AC203" t="s">
        <v>1012</v>
      </c>
      <c r="AG203">
        <v>0</v>
      </c>
      <c r="AI203">
        <v>42.85961656</v>
      </c>
      <c r="AJ203" t="s">
        <v>973</v>
      </c>
      <c r="AL203">
        <v>-105.62352744</v>
      </c>
      <c r="AN203" t="s">
        <v>1162</v>
      </c>
      <c r="AO203">
        <v>1.117907422193726</v>
      </c>
      <c r="AP203" t="s">
        <v>1523</v>
      </c>
      <c r="AQ203">
        <v>2019</v>
      </c>
      <c r="AR203">
        <v>18</v>
      </c>
    </row>
    <row r="204" spans="1:44">
      <c r="A204" t="s">
        <v>44</v>
      </c>
      <c r="B204" s="2">
        <v>43388</v>
      </c>
      <c r="C204" s="2">
        <v>43479</v>
      </c>
      <c r="D204" t="s">
        <v>74</v>
      </c>
      <c r="E204">
        <v>60</v>
      </c>
      <c r="F204" t="s">
        <v>165</v>
      </c>
      <c r="G204" t="s">
        <v>257</v>
      </c>
      <c r="J204">
        <v>840.73999023</v>
      </c>
      <c r="K204">
        <v>4</v>
      </c>
      <c r="L204">
        <v>33</v>
      </c>
      <c r="M204" t="s">
        <v>332</v>
      </c>
      <c r="N204">
        <v>73</v>
      </c>
      <c r="O204" t="s">
        <v>333</v>
      </c>
      <c r="P204" t="s">
        <v>390</v>
      </c>
      <c r="Q204" t="s">
        <v>677</v>
      </c>
      <c r="R204" t="s">
        <v>957</v>
      </c>
      <c r="S204" s="2">
        <v>43388</v>
      </c>
      <c r="T204" t="s">
        <v>961</v>
      </c>
      <c r="U204">
        <v>0</v>
      </c>
      <c r="V204" t="s">
        <v>973</v>
      </c>
      <c r="X204">
        <v>0</v>
      </c>
      <c r="AA204">
        <v>0</v>
      </c>
      <c r="AB204">
        <v>0</v>
      </c>
      <c r="AC204" t="s">
        <v>1012</v>
      </c>
      <c r="AG204">
        <v>0</v>
      </c>
      <c r="AI204">
        <v>42.85961656</v>
      </c>
      <c r="AJ204" t="s">
        <v>973</v>
      </c>
      <c r="AL204">
        <v>-105.62352744</v>
      </c>
      <c r="AN204" t="s">
        <v>1162</v>
      </c>
      <c r="AO204">
        <v>1.117907422193726</v>
      </c>
      <c r="AP204" t="s">
        <v>1523</v>
      </c>
      <c r="AQ204">
        <v>2019</v>
      </c>
      <c r="AR204">
        <v>18</v>
      </c>
    </row>
    <row r="205" spans="1:44">
      <c r="A205" t="s">
        <v>44</v>
      </c>
      <c r="B205" s="2">
        <v>43388</v>
      </c>
      <c r="C205" s="2">
        <v>43479</v>
      </c>
      <c r="D205" t="s">
        <v>74</v>
      </c>
      <c r="E205">
        <v>60</v>
      </c>
      <c r="F205" t="s">
        <v>165</v>
      </c>
      <c r="G205" t="s">
        <v>257</v>
      </c>
      <c r="J205">
        <v>840.73999023</v>
      </c>
      <c r="K205">
        <v>33</v>
      </c>
      <c r="L205">
        <v>34</v>
      </c>
      <c r="M205" t="s">
        <v>332</v>
      </c>
      <c r="N205">
        <v>73</v>
      </c>
      <c r="O205" t="s">
        <v>333</v>
      </c>
      <c r="P205" t="s">
        <v>390</v>
      </c>
      <c r="Q205" t="s">
        <v>677</v>
      </c>
      <c r="R205" t="s">
        <v>957</v>
      </c>
      <c r="S205" s="2">
        <v>43388</v>
      </c>
      <c r="T205" t="s">
        <v>961</v>
      </c>
      <c r="U205">
        <v>0</v>
      </c>
      <c r="V205" t="s">
        <v>973</v>
      </c>
      <c r="X205">
        <v>0</v>
      </c>
      <c r="AA205">
        <v>0</v>
      </c>
      <c r="AB205">
        <v>0</v>
      </c>
      <c r="AC205" t="s">
        <v>1012</v>
      </c>
      <c r="AG205">
        <v>0</v>
      </c>
      <c r="AI205">
        <v>42.87418488</v>
      </c>
      <c r="AJ205" t="s">
        <v>973</v>
      </c>
      <c r="AL205">
        <v>-105.62356556</v>
      </c>
      <c r="AN205" t="s">
        <v>1163</v>
      </c>
      <c r="AO205">
        <v>0.5068877007163649</v>
      </c>
      <c r="AP205" t="s">
        <v>1520</v>
      </c>
      <c r="AQ205">
        <v>2019</v>
      </c>
      <c r="AR205">
        <v>18</v>
      </c>
    </row>
    <row r="206" spans="1:44">
      <c r="A206" t="s">
        <v>44</v>
      </c>
      <c r="B206" s="2">
        <v>43388</v>
      </c>
      <c r="C206" s="2">
        <v>43479</v>
      </c>
      <c r="D206" t="s">
        <v>74</v>
      </c>
      <c r="E206">
        <v>60</v>
      </c>
      <c r="F206" t="s">
        <v>165</v>
      </c>
      <c r="G206" t="s">
        <v>257</v>
      </c>
      <c r="J206">
        <v>840.73999023</v>
      </c>
      <c r="K206">
        <v>31</v>
      </c>
      <c r="L206">
        <v>34</v>
      </c>
      <c r="M206" t="s">
        <v>332</v>
      </c>
      <c r="N206">
        <v>73</v>
      </c>
      <c r="O206" t="s">
        <v>333</v>
      </c>
      <c r="P206" t="s">
        <v>390</v>
      </c>
      <c r="Q206" t="s">
        <v>677</v>
      </c>
      <c r="R206" t="s">
        <v>957</v>
      </c>
      <c r="S206" s="2">
        <v>43388</v>
      </c>
      <c r="T206" t="s">
        <v>961</v>
      </c>
      <c r="U206">
        <v>0</v>
      </c>
      <c r="V206" t="s">
        <v>973</v>
      </c>
      <c r="X206">
        <v>0</v>
      </c>
      <c r="AA206">
        <v>0</v>
      </c>
      <c r="AB206">
        <v>0</v>
      </c>
      <c r="AC206" t="s">
        <v>1012</v>
      </c>
      <c r="AG206">
        <v>0</v>
      </c>
      <c r="AI206">
        <v>42.87402082</v>
      </c>
      <c r="AJ206" t="s">
        <v>973</v>
      </c>
      <c r="AL206">
        <v>-105.66279756</v>
      </c>
      <c r="AN206" t="s">
        <v>1164</v>
      </c>
      <c r="AO206">
        <v>1.484315542408609</v>
      </c>
      <c r="AP206" t="s">
        <v>1526</v>
      </c>
      <c r="AQ206">
        <v>2019</v>
      </c>
      <c r="AR206">
        <v>18</v>
      </c>
    </row>
    <row r="207" spans="1:44">
      <c r="A207" t="s">
        <v>44</v>
      </c>
      <c r="B207" s="2">
        <v>43388</v>
      </c>
      <c r="C207" s="2">
        <v>43479</v>
      </c>
      <c r="D207" t="s">
        <v>74</v>
      </c>
      <c r="E207">
        <v>60</v>
      </c>
      <c r="F207" t="s">
        <v>165</v>
      </c>
      <c r="G207" t="s">
        <v>257</v>
      </c>
      <c r="J207">
        <v>840.73999023</v>
      </c>
      <c r="K207">
        <v>33</v>
      </c>
      <c r="L207">
        <v>34</v>
      </c>
      <c r="M207" t="s">
        <v>332</v>
      </c>
      <c r="N207">
        <v>73</v>
      </c>
      <c r="O207" t="s">
        <v>333</v>
      </c>
      <c r="P207" t="s">
        <v>390</v>
      </c>
      <c r="Q207" t="s">
        <v>677</v>
      </c>
      <c r="R207" t="s">
        <v>957</v>
      </c>
      <c r="S207" s="2">
        <v>43388</v>
      </c>
      <c r="T207" t="s">
        <v>961</v>
      </c>
      <c r="U207">
        <v>0</v>
      </c>
      <c r="V207" t="s">
        <v>973</v>
      </c>
      <c r="X207">
        <v>0</v>
      </c>
      <c r="AA207">
        <v>0</v>
      </c>
      <c r="AB207">
        <v>0</v>
      </c>
      <c r="AC207" t="s">
        <v>1012</v>
      </c>
      <c r="AG207">
        <v>0</v>
      </c>
      <c r="AI207">
        <v>42.87418488</v>
      </c>
      <c r="AJ207" t="s">
        <v>973</v>
      </c>
      <c r="AL207">
        <v>-105.62356556</v>
      </c>
      <c r="AN207" t="s">
        <v>1163</v>
      </c>
      <c r="AO207">
        <v>0.5068877007163649</v>
      </c>
      <c r="AP207" t="s">
        <v>1520</v>
      </c>
      <c r="AQ207">
        <v>2019</v>
      </c>
      <c r="AR207">
        <v>18</v>
      </c>
    </row>
    <row r="208" spans="1:44">
      <c r="A208" t="s">
        <v>44</v>
      </c>
      <c r="B208" s="2">
        <v>43388</v>
      </c>
      <c r="C208" s="2">
        <v>43479</v>
      </c>
      <c r="D208" t="s">
        <v>74</v>
      </c>
      <c r="E208">
        <v>60</v>
      </c>
      <c r="F208" t="s">
        <v>165</v>
      </c>
      <c r="G208" t="s">
        <v>257</v>
      </c>
      <c r="J208">
        <v>840.73999023</v>
      </c>
      <c r="K208">
        <v>5</v>
      </c>
      <c r="L208">
        <v>33</v>
      </c>
      <c r="M208" t="s">
        <v>332</v>
      </c>
      <c r="N208">
        <v>73</v>
      </c>
      <c r="O208" t="s">
        <v>333</v>
      </c>
      <c r="P208" t="s">
        <v>390</v>
      </c>
      <c r="Q208" t="s">
        <v>677</v>
      </c>
      <c r="R208" t="s">
        <v>957</v>
      </c>
      <c r="S208" s="2">
        <v>43388</v>
      </c>
      <c r="T208" t="s">
        <v>961</v>
      </c>
      <c r="U208">
        <v>0</v>
      </c>
      <c r="V208" t="s">
        <v>973</v>
      </c>
      <c r="X208">
        <v>0</v>
      </c>
      <c r="AA208">
        <v>0</v>
      </c>
      <c r="AB208">
        <v>0</v>
      </c>
      <c r="AC208" t="s">
        <v>1012</v>
      </c>
      <c r="AG208">
        <v>0</v>
      </c>
      <c r="AI208">
        <v>42.85958221</v>
      </c>
      <c r="AJ208" t="s">
        <v>973</v>
      </c>
      <c r="AL208">
        <v>-105.64316632</v>
      </c>
      <c r="AN208" t="s">
        <v>1171</v>
      </c>
      <c r="AO208">
        <v>1.110750164897907</v>
      </c>
      <c r="AP208" t="s">
        <v>1522</v>
      </c>
      <c r="AQ208">
        <v>2019</v>
      </c>
      <c r="AR208">
        <v>18</v>
      </c>
    </row>
    <row r="209" spans="1:44">
      <c r="A209" t="s">
        <v>44</v>
      </c>
      <c r="B209" s="2">
        <v>43388</v>
      </c>
      <c r="C209" s="2">
        <v>43479</v>
      </c>
      <c r="D209" t="s">
        <v>74</v>
      </c>
      <c r="E209">
        <v>60</v>
      </c>
      <c r="F209" t="s">
        <v>165</v>
      </c>
      <c r="G209" t="s">
        <v>257</v>
      </c>
      <c r="J209">
        <v>840.73999023</v>
      </c>
      <c r="K209">
        <v>4</v>
      </c>
      <c r="L209">
        <v>33</v>
      </c>
      <c r="M209" t="s">
        <v>332</v>
      </c>
      <c r="N209">
        <v>73</v>
      </c>
      <c r="O209" t="s">
        <v>333</v>
      </c>
      <c r="P209" t="s">
        <v>390</v>
      </c>
      <c r="Q209" t="s">
        <v>677</v>
      </c>
      <c r="R209" t="s">
        <v>957</v>
      </c>
      <c r="S209" s="2">
        <v>43388</v>
      </c>
      <c r="T209" t="s">
        <v>961</v>
      </c>
      <c r="U209">
        <v>0</v>
      </c>
      <c r="V209" t="s">
        <v>973</v>
      </c>
      <c r="X209">
        <v>0</v>
      </c>
      <c r="AA209">
        <v>0</v>
      </c>
      <c r="AB209">
        <v>0</v>
      </c>
      <c r="AC209" t="s">
        <v>1012</v>
      </c>
      <c r="AG209">
        <v>0</v>
      </c>
      <c r="AI209">
        <v>42.85961656</v>
      </c>
      <c r="AJ209" t="s">
        <v>973</v>
      </c>
      <c r="AL209">
        <v>-105.62352744</v>
      </c>
      <c r="AN209" t="s">
        <v>1162</v>
      </c>
      <c r="AO209">
        <v>1.117907422193726</v>
      </c>
      <c r="AP209" t="s">
        <v>1523</v>
      </c>
      <c r="AQ209">
        <v>2019</v>
      </c>
      <c r="AR209">
        <v>18</v>
      </c>
    </row>
    <row r="210" spans="1:44">
      <c r="A210" t="s">
        <v>44</v>
      </c>
      <c r="B210" s="2">
        <v>43388</v>
      </c>
      <c r="C210" s="2">
        <v>43479</v>
      </c>
      <c r="D210" t="s">
        <v>74</v>
      </c>
      <c r="E210">
        <v>60</v>
      </c>
      <c r="F210" t="s">
        <v>165</v>
      </c>
      <c r="G210" t="s">
        <v>257</v>
      </c>
      <c r="J210">
        <v>840.73999023</v>
      </c>
      <c r="K210">
        <v>4</v>
      </c>
      <c r="L210">
        <v>33</v>
      </c>
      <c r="M210" t="s">
        <v>332</v>
      </c>
      <c r="N210">
        <v>73</v>
      </c>
      <c r="O210" t="s">
        <v>333</v>
      </c>
      <c r="P210" t="s">
        <v>390</v>
      </c>
      <c r="Q210" t="s">
        <v>677</v>
      </c>
      <c r="R210" t="s">
        <v>957</v>
      </c>
      <c r="S210" s="2">
        <v>43388</v>
      </c>
      <c r="T210" t="s">
        <v>961</v>
      </c>
      <c r="U210">
        <v>0</v>
      </c>
      <c r="V210" t="s">
        <v>973</v>
      </c>
      <c r="X210">
        <v>0</v>
      </c>
      <c r="AA210">
        <v>0</v>
      </c>
      <c r="AB210">
        <v>0</v>
      </c>
      <c r="AC210" t="s">
        <v>1012</v>
      </c>
      <c r="AG210">
        <v>0</v>
      </c>
      <c r="AI210">
        <v>42.85961656</v>
      </c>
      <c r="AJ210" t="s">
        <v>973</v>
      </c>
      <c r="AL210">
        <v>-105.62352744</v>
      </c>
      <c r="AN210" t="s">
        <v>1162</v>
      </c>
      <c r="AO210">
        <v>1.117907422193726</v>
      </c>
      <c r="AP210" t="s">
        <v>1523</v>
      </c>
      <c r="AQ210">
        <v>2019</v>
      </c>
      <c r="AR210">
        <v>18</v>
      </c>
    </row>
    <row r="211" spans="1:44">
      <c r="A211" t="s">
        <v>44</v>
      </c>
      <c r="B211" s="2">
        <v>43388</v>
      </c>
      <c r="C211" s="2">
        <v>43479</v>
      </c>
      <c r="D211" t="s">
        <v>74</v>
      </c>
      <c r="E211">
        <v>60</v>
      </c>
      <c r="F211" t="s">
        <v>165</v>
      </c>
      <c r="G211" t="s">
        <v>257</v>
      </c>
      <c r="J211">
        <v>840.73999023</v>
      </c>
      <c r="K211">
        <v>32</v>
      </c>
      <c r="L211">
        <v>34</v>
      </c>
      <c r="M211" t="s">
        <v>332</v>
      </c>
      <c r="N211">
        <v>73</v>
      </c>
      <c r="O211" t="s">
        <v>333</v>
      </c>
      <c r="P211" t="s">
        <v>390</v>
      </c>
      <c r="Q211" t="s">
        <v>677</v>
      </c>
      <c r="R211" t="s">
        <v>957</v>
      </c>
      <c r="S211" s="2">
        <v>43388</v>
      </c>
      <c r="T211" t="s">
        <v>961</v>
      </c>
      <c r="U211">
        <v>0</v>
      </c>
      <c r="V211" t="s">
        <v>973</v>
      </c>
      <c r="X211">
        <v>0</v>
      </c>
      <c r="AA211">
        <v>0</v>
      </c>
      <c r="AB211">
        <v>0</v>
      </c>
      <c r="AC211" t="s">
        <v>1012</v>
      </c>
      <c r="AG211">
        <v>0</v>
      </c>
      <c r="AI211">
        <v>42.87410094</v>
      </c>
      <c r="AJ211" t="s">
        <v>973</v>
      </c>
      <c r="AL211">
        <v>-105.64314341</v>
      </c>
      <c r="AN211" t="s">
        <v>1169</v>
      </c>
      <c r="AO211">
        <v>0.4868403027770971</v>
      </c>
      <c r="AP211" t="s">
        <v>1526</v>
      </c>
      <c r="AQ211">
        <v>2019</v>
      </c>
      <c r="AR211">
        <v>18</v>
      </c>
    </row>
    <row r="212" spans="1:44">
      <c r="A212" t="s">
        <v>44</v>
      </c>
      <c r="B212" s="2">
        <v>43388</v>
      </c>
      <c r="C212" s="2">
        <v>43479</v>
      </c>
      <c r="D212" t="s">
        <v>74</v>
      </c>
      <c r="E212">
        <v>60</v>
      </c>
      <c r="F212" t="s">
        <v>165</v>
      </c>
      <c r="G212" t="s">
        <v>257</v>
      </c>
      <c r="J212">
        <v>840.73999023</v>
      </c>
      <c r="K212">
        <v>4</v>
      </c>
      <c r="L212">
        <v>33</v>
      </c>
      <c r="M212" t="s">
        <v>332</v>
      </c>
      <c r="N212">
        <v>73</v>
      </c>
      <c r="O212" t="s">
        <v>333</v>
      </c>
      <c r="P212" t="s">
        <v>390</v>
      </c>
      <c r="Q212" t="s">
        <v>677</v>
      </c>
      <c r="R212" t="s">
        <v>957</v>
      </c>
      <c r="S212" s="2">
        <v>43388</v>
      </c>
      <c r="T212" t="s">
        <v>961</v>
      </c>
      <c r="U212">
        <v>0</v>
      </c>
      <c r="V212" t="s">
        <v>973</v>
      </c>
      <c r="X212">
        <v>0</v>
      </c>
      <c r="AA212">
        <v>0</v>
      </c>
      <c r="AB212">
        <v>0</v>
      </c>
      <c r="AC212" t="s">
        <v>1012</v>
      </c>
      <c r="AG212">
        <v>0</v>
      </c>
      <c r="AI212">
        <v>42.85961656</v>
      </c>
      <c r="AJ212" t="s">
        <v>973</v>
      </c>
      <c r="AL212">
        <v>-105.62352744</v>
      </c>
      <c r="AN212" t="s">
        <v>1162</v>
      </c>
      <c r="AO212">
        <v>1.117907422193726</v>
      </c>
      <c r="AP212" t="s">
        <v>1523</v>
      </c>
      <c r="AQ212">
        <v>2019</v>
      </c>
      <c r="AR212">
        <v>18</v>
      </c>
    </row>
    <row r="213" spans="1:44">
      <c r="A213" t="s">
        <v>44</v>
      </c>
      <c r="B213" s="2">
        <v>43388</v>
      </c>
      <c r="C213" s="2">
        <v>43479</v>
      </c>
      <c r="D213" t="s">
        <v>74</v>
      </c>
      <c r="E213">
        <v>60</v>
      </c>
      <c r="F213" t="s">
        <v>165</v>
      </c>
      <c r="G213" t="s">
        <v>257</v>
      </c>
      <c r="J213">
        <v>840.73999023</v>
      </c>
      <c r="K213">
        <v>4</v>
      </c>
      <c r="L213">
        <v>33</v>
      </c>
      <c r="M213" t="s">
        <v>332</v>
      </c>
      <c r="N213">
        <v>73</v>
      </c>
      <c r="O213" t="s">
        <v>333</v>
      </c>
      <c r="P213" t="s">
        <v>390</v>
      </c>
      <c r="Q213" t="s">
        <v>677</v>
      </c>
      <c r="R213" t="s">
        <v>957</v>
      </c>
      <c r="S213" s="2">
        <v>43388</v>
      </c>
      <c r="T213" t="s">
        <v>961</v>
      </c>
      <c r="U213">
        <v>0</v>
      </c>
      <c r="V213" t="s">
        <v>973</v>
      </c>
      <c r="X213">
        <v>0</v>
      </c>
      <c r="AA213">
        <v>0</v>
      </c>
      <c r="AB213">
        <v>0</v>
      </c>
      <c r="AC213" t="s">
        <v>1012</v>
      </c>
      <c r="AG213">
        <v>0</v>
      </c>
      <c r="AI213">
        <v>42.85961656</v>
      </c>
      <c r="AJ213" t="s">
        <v>973</v>
      </c>
      <c r="AL213">
        <v>-105.62352744</v>
      </c>
      <c r="AN213" t="s">
        <v>1162</v>
      </c>
      <c r="AO213">
        <v>1.117907422193726</v>
      </c>
      <c r="AP213" t="s">
        <v>1523</v>
      </c>
      <c r="AQ213">
        <v>2019</v>
      </c>
      <c r="AR213">
        <v>18</v>
      </c>
    </row>
    <row r="214" spans="1:44">
      <c r="A214" t="s">
        <v>44</v>
      </c>
      <c r="B214" s="2">
        <v>43391</v>
      </c>
      <c r="C214" s="2">
        <v>43406</v>
      </c>
      <c r="D214" t="s">
        <v>75</v>
      </c>
      <c r="E214">
        <v>60</v>
      </c>
      <c r="F214" t="s">
        <v>166</v>
      </c>
      <c r="G214" t="s">
        <v>257</v>
      </c>
      <c r="J214">
        <v>1103.93811035</v>
      </c>
      <c r="K214">
        <v>5</v>
      </c>
      <c r="L214">
        <v>33</v>
      </c>
      <c r="M214" t="s">
        <v>332</v>
      </c>
      <c r="N214">
        <v>73</v>
      </c>
      <c r="O214" t="s">
        <v>333</v>
      </c>
      <c r="P214" t="s">
        <v>391</v>
      </c>
      <c r="Q214" t="s">
        <v>678</v>
      </c>
      <c r="R214" t="s">
        <v>956</v>
      </c>
      <c r="S214" s="2">
        <v>43391</v>
      </c>
      <c r="T214" t="s">
        <v>961</v>
      </c>
      <c r="U214">
        <v>0</v>
      </c>
      <c r="V214" t="s">
        <v>973</v>
      </c>
      <c r="X214">
        <v>0</v>
      </c>
      <c r="AA214">
        <v>0</v>
      </c>
      <c r="AB214">
        <v>0</v>
      </c>
      <c r="AC214" t="s">
        <v>992</v>
      </c>
      <c r="AG214">
        <v>0</v>
      </c>
      <c r="AI214">
        <v>42.85958221</v>
      </c>
      <c r="AJ214" t="s">
        <v>973</v>
      </c>
      <c r="AL214">
        <v>-105.64316632</v>
      </c>
      <c r="AN214" t="s">
        <v>1171</v>
      </c>
      <c r="AO214">
        <v>1.110750164897907</v>
      </c>
      <c r="AP214" t="s">
        <v>1522</v>
      </c>
      <c r="AQ214">
        <v>2018</v>
      </c>
      <c r="AR214">
        <v>18</v>
      </c>
    </row>
    <row r="215" spans="1:44">
      <c r="A215" t="s">
        <v>44</v>
      </c>
      <c r="B215" s="2">
        <v>43391</v>
      </c>
      <c r="C215" s="2">
        <v>43406</v>
      </c>
      <c r="D215" t="s">
        <v>75</v>
      </c>
      <c r="E215">
        <v>60</v>
      </c>
      <c r="F215" t="s">
        <v>166</v>
      </c>
      <c r="G215" t="s">
        <v>257</v>
      </c>
      <c r="J215">
        <v>1103.93811035</v>
      </c>
      <c r="K215">
        <v>5</v>
      </c>
      <c r="L215">
        <v>33</v>
      </c>
      <c r="M215" t="s">
        <v>332</v>
      </c>
      <c r="N215">
        <v>73</v>
      </c>
      <c r="O215" t="s">
        <v>333</v>
      </c>
      <c r="P215" t="s">
        <v>391</v>
      </c>
      <c r="Q215" t="s">
        <v>678</v>
      </c>
      <c r="R215" t="s">
        <v>956</v>
      </c>
      <c r="S215" s="2">
        <v>43391</v>
      </c>
      <c r="T215" t="s">
        <v>961</v>
      </c>
      <c r="U215">
        <v>0</v>
      </c>
      <c r="V215" t="s">
        <v>973</v>
      </c>
      <c r="X215">
        <v>0</v>
      </c>
      <c r="AA215">
        <v>0</v>
      </c>
      <c r="AB215">
        <v>0</v>
      </c>
      <c r="AC215" t="s">
        <v>992</v>
      </c>
      <c r="AG215">
        <v>0</v>
      </c>
      <c r="AI215">
        <v>42.85958221</v>
      </c>
      <c r="AJ215" t="s">
        <v>973</v>
      </c>
      <c r="AL215">
        <v>-105.64316632</v>
      </c>
      <c r="AN215" t="s">
        <v>1171</v>
      </c>
      <c r="AO215">
        <v>1.110750164897907</v>
      </c>
      <c r="AP215" t="s">
        <v>1522</v>
      </c>
      <c r="AQ215">
        <v>2018</v>
      </c>
      <c r="AR215">
        <v>18</v>
      </c>
    </row>
    <row r="216" spans="1:44">
      <c r="A216" t="s">
        <v>44</v>
      </c>
      <c r="B216" s="2">
        <v>43391</v>
      </c>
      <c r="C216" s="2">
        <v>43406</v>
      </c>
      <c r="D216" t="s">
        <v>75</v>
      </c>
      <c r="E216">
        <v>60</v>
      </c>
      <c r="F216" t="s">
        <v>166</v>
      </c>
      <c r="G216" t="s">
        <v>257</v>
      </c>
      <c r="J216">
        <v>1103.93811035</v>
      </c>
      <c r="K216">
        <v>6</v>
      </c>
      <c r="L216">
        <v>33</v>
      </c>
      <c r="M216" t="s">
        <v>332</v>
      </c>
      <c r="N216">
        <v>73</v>
      </c>
      <c r="O216" t="s">
        <v>333</v>
      </c>
      <c r="P216" t="s">
        <v>391</v>
      </c>
      <c r="Q216" t="s">
        <v>678</v>
      </c>
      <c r="R216" t="s">
        <v>956</v>
      </c>
      <c r="S216" s="2">
        <v>43391</v>
      </c>
      <c r="T216" t="s">
        <v>961</v>
      </c>
      <c r="U216">
        <v>0</v>
      </c>
      <c r="V216" t="s">
        <v>973</v>
      </c>
      <c r="X216">
        <v>0</v>
      </c>
      <c r="AA216">
        <v>0</v>
      </c>
      <c r="AB216">
        <v>0</v>
      </c>
      <c r="AC216" t="s">
        <v>992</v>
      </c>
      <c r="AG216">
        <v>0</v>
      </c>
      <c r="AI216">
        <v>42.85958219</v>
      </c>
      <c r="AJ216" t="s">
        <v>973</v>
      </c>
      <c r="AL216">
        <v>-105.66282046</v>
      </c>
      <c r="AN216" t="s">
        <v>1172</v>
      </c>
      <c r="AO216">
        <v>1.78962030352682</v>
      </c>
      <c r="AP216" t="s">
        <v>1522</v>
      </c>
      <c r="AQ216">
        <v>2018</v>
      </c>
      <c r="AR216">
        <v>18</v>
      </c>
    </row>
    <row r="217" spans="1:44">
      <c r="A217" t="s">
        <v>44</v>
      </c>
      <c r="B217" s="2">
        <v>43391</v>
      </c>
      <c r="C217" s="2">
        <v>43406</v>
      </c>
      <c r="D217" t="s">
        <v>75</v>
      </c>
      <c r="E217">
        <v>60</v>
      </c>
      <c r="F217" t="s">
        <v>166</v>
      </c>
      <c r="G217" t="s">
        <v>257</v>
      </c>
      <c r="J217">
        <v>1103.93811035</v>
      </c>
      <c r="K217">
        <v>4</v>
      </c>
      <c r="L217">
        <v>33</v>
      </c>
      <c r="M217" t="s">
        <v>332</v>
      </c>
      <c r="N217">
        <v>73</v>
      </c>
      <c r="O217" t="s">
        <v>333</v>
      </c>
      <c r="P217" t="s">
        <v>391</v>
      </c>
      <c r="Q217" t="s">
        <v>678</v>
      </c>
      <c r="R217" t="s">
        <v>956</v>
      </c>
      <c r="S217" s="2">
        <v>43391</v>
      </c>
      <c r="T217" t="s">
        <v>961</v>
      </c>
      <c r="U217">
        <v>0</v>
      </c>
      <c r="V217" t="s">
        <v>973</v>
      </c>
      <c r="X217">
        <v>0</v>
      </c>
      <c r="AA217">
        <v>0</v>
      </c>
      <c r="AB217">
        <v>0</v>
      </c>
      <c r="AC217" t="s">
        <v>992</v>
      </c>
      <c r="AG217">
        <v>0</v>
      </c>
      <c r="AI217">
        <v>42.85961656</v>
      </c>
      <c r="AJ217" t="s">
        <v>973</v>
      </c>
      <c r="AL217">
        <v>-105.62352744</v>
      </c>
      <c r="AN217" t="s">
        <v>1162</v>
      </c>
      <c r="AO217">
        <v>1.117907422193726</v>
      </c>
      <c r="AP217" t="s">
        <v>1523</v>
      </c>
      <c r="AQ217">
        <v>2018</v>
      </c>
      <c r="AR217">
        <v>18</v>
      </c>
    </row>
    <row r="218" spans="1:44">
      <c r="A218" t="s">
        <v>44</v>
      </c>
      <c r="B218" s="2">
        <v>43391</v>
      </c>
      <c r="C218" s="2">
        <v>43406</v>
      </c>
      <c r="D218" t="s">
        <v>75</v>
      </c>
      <c r="E218">
        <v>60</v>
      </c>
      <c r="F218" t="s">
        <v>166</v>
      </c>
      <c r="G218" t="s">
        <v>257</v>
      </c>
      <c r="J218">
        <v>1103.93811035</v>
      </c>
      <c r="K218">
        <v>6</v>
      </c>
      <c r="L218">
        <v>33</v>
      </c>
      <c r="M218" t="s">
        <v>332</v>
      </c>
      <c r="N218">
        <v>73</v>
      </c>
      <c r="O218" t="s">
        <v>333</v>
      </c>
      <c r="P218" t="s">
        <v>391</v>
      </c>
      <c r="Q218" t="s">
        <v>678</v>
      </c>
      <c r="R218" t="s">
        <v>956</v>
      </c>
      <c r="S218" s="2">
        <v>43391</v>
      </c>
      <c r="T218" t="s">
        <v>961</v>
      </c>
      <c r="U218">
        <v>0</v>
      </c>
      <c r="V218" t="s">
        <v>973</v>
      </c>
      <c r="X218">
        <v>0</v>
      </c>
      <c r="AA218">
        <v>0</v>
      </c>
      <c r="AB218">
        <v>0</v>
      </c>
      <c r="AC218" t="s">
        <v>992</v>
      </c>
      <c r="AG218">
        <v>0</v>
      </c>
      <c r="AI218">
        <v>42.85958219</v>
      </c>
      <c r="AJ218" t="s">
        <v>973</v>
      </c>
      <c r="AL218">
        <v>-105.66282046</v>
      </c>
      <c r="AN218" t="s">
        <v>1172</v>
      </c>
      <c r="AO218">
        <v>1.78962030352682</v>
      </c>
      <c r="AP218" t="s">
        <v>1522</v>
      </c>
      <c r="AQ218">
        <v>2018</v>
      </c>
      <c r="AR218">
        <v>18</v>
      </c>
    </row>
    <row r="219" spans="1:44">
      <c r="A219" t="s">
        <v>44</v>
      </c>
      <c r="B219" s="2">
        <v>43391</v>
      </c>
      <c r="C219" s="2">
        <v>43406</v>
      </c>
      <c r="D219" t="s">
        <v>75</v>
      </c>
      <c r="E219">
        <v>60</v>
      </c>
      <c r="F219" t="s">
        <v>166</v>
      </c>
      <c r="G219" t="s">
        <v>257</v>
      </c>
      <c r="J219">
        <v>1103.93811035</v>
      </c>
      <c r="K219">
        <v>5</v>
      </c>
      <c r="L219">
        <v>33</v>
      </c>
      <c r="M219" t="s">
        <v>332</v>
      </c>
      <c r="N219">
        <v>73</v>
      </c>
      <c r="O219" t="s">
        <v>333</v>
      </c>
      <c r="P219" t="s">
        <v>391</v>
      </c>
      <c r="Q219" t="s">
        <v>678</v>
      </c>
      <c r="R219" t="s">
        <v>956</v>
      </c>
      <c r="S219" s="2">
        <v>43391</v>
      </c>
      <c r="T219" t="s">
        <v>961</v>
      </c>
      <c r="U219">
        <v>0</v>
      </c>
      <c r="V219" t="s">
        <v>973</v>
      </c>
      <c r="X219">
        <v>0</v>
      </c>
      <c r="AA219">
        <v>0</v>
      </c>
      <c r="AB219">
        <v>0</v>
      </c>
      <c r="AC219" t="s">
        <v>992</v>
      </c>
      <c r="AG219">
        <v>0</v>
      </c>
      <c r="AI219">
        <v>42.85958221</v>
      </c>
      <c r="AJ219" t="s">
        <v>973</v>
      </c>
      <c r="AL219">
        <v>-105.64316632</v>
      </c>
      <c r="AN219" t="s">
        <v>1171</v>
      </c>
      <c r="AO219">
        <v>1.110750164897907</v>
      </c>
      <c r="AP219" t="s">
        <v>1522</v>
      </c>
      <c r="AQ219">
        <v>2018</v>
      </c>
      <c r="AR219">
        <v>18</v>
      </c>
    </row>
    <row r="220" spans="1:44">
      <c r="A220" t="s">
        <v>44</v>
      </c>
      <c r="B220" s="2">
        <v>43391</v>
      </c>
      <c r="C220" s="2">
        <v>43406</v>
      </c>
      <c r="D220" t="s">
        <v>75</v>
      </c>
      <c r="E220">
        <v>60</v>
      </c>
      <c r="F220" t="s">
        <v>166</v>
      </c>
      <c r="G220" t="s">
        <v>257</v>
      </c>
      <c r="J220">
        <v>1103.93811035</v>
      </c>
      <c r="K220">
        <v>6</v>
      </c>
      <c r="L220">
        <v>33</v>
      </c>
      <c r="M220" t="s">
        <v>332</v>
      </c>
      <c r="N220">
        <v>73</v>
      </c>
      <c r="O220" t="s">
        <v>333</v>
      </c>
      <c r="P220" t="s">
        <v>391</v>
      </c>
      <c r="Q220" t="s">
        <v>678</v>
      </c>
      <c r="R220" t="s">
        <v>956</v>
      </c>
      <c r="S220" s="2">
        <v>43391</v>
      </c>
      <c r="T220" t="s">
        <v>961</v>
      </c>
      <c r="U220">
        <v>0</v>
      </c>
      <c r="V220" t="s">
        <v>973</v>
      </c>
      <c r="X220">
        <v>0</v>
      </c>
      <c r="AA220">
        <v>0</v>
      </c>
      <c r="AB220">
        <v>0</v>
      </c>
      <c r="AC220" t="s">
        <v>992</v>
      </c>
      <c r="AG220">
        <v>0</v>
      </c>
      <c r="AI220">
        <v>42.85958219</v>
      </c>
      <c r="AJ220" t="s">
        <v>973</v>
      </c>
      <c r="AL220">
        <v>-105.66282046</v>
      </c>
      <c r="AN220" t="s">
        <v>1172</v>
      </c>
      <c r="AO220">
        <v>1.78962030352682</v>
      </c>
      <c r="AP220" t="s">
        <v>1522</v>
      </c>
      <c r="AQ220">
        <v>2018</v>
      </c>
      <c r="AR220">
        <v>18</v>
      </c>
    </row>
    <row r="221" spans="1:44">
      <c r="A221" t="s">
        <v>44</v>
      </c>
      <c r="B221" s="2">
        <v>43391</v>
      </c>
      <c r="C221" s="2">
        <v>43406</v>
      </c>
      <c r="D221" t="s">
        <v>75</v>
      </c>
      <c r="E221">
        <v>60</v>
      </c>
      <c r="F221" t="s">
        <v>166</v>
      </c>
      <c r="G221" t="s">
        <v>257</v>
      </c>
      <c r="J221">
        <v>1103.93811035</v>
      </c>
      <c r="K221">
        <v>8</v>
      </c>
      <c r="L221">
        <v>33</v>
      </c>
      <c r="M221" t="s">
        <v>332</v>
      </c>
      <c r="N221">
        <v>73</v>
      </c>
      <c r="O221" t="s">
        <v>333</v>
      </c>
      <c r="P221" t="s">
        <v>391</v>
      </c>
      <c r="Q221" t="s">
        <v>678</v>
      </c>
      <c r="R221" t="s">
        <v>956</v>
      </c>
      <c r="S221" s="2">
        <v>43391</v>
      </c>
      <c r="T221" t="s">
        <v>961</v>
      </c>
      <c r="U221">
        <v>0</v>
      </c>
      <c r="V221" t="s">
        <v>973</v>
      </c>
      <c r="X221">
        <v>0</v>
      </c>
      <c r="AA221">
        <v>0</v>
      </c>
      <c r="AB221">
        <v>0</v>
      </c>
      <c r="AC221" t="s">
        <v>992</v>
      </c>
      <c r="AG221">
        <v>0</v>
      </c>
      <c r="AI221">
        <v>42.84505966</v>
      </c>
      <c r="AJ221" t="s">
        <v>973</v>
      </c>
      <c r="AL221">
        <v>-105.64314345</v>
      </c>
      <c r="AN221" t="s">
        <v>1173</v>
      </c>
      <c r="AO221">
        <v>2.058312982421298</v>
      </c>
      <c r="AP221" t="s">
        <v>1522</v>
      </c>
      <c r="AQ221">
        <v>2018</v>
      </c>
      <c r="AR221">
        <v>18</v>
      </c>
    </row>
    <row r="222" spans="1:44">
      <c r="A222" t="s">
        <v>44</v>
      </c>
      <c r="B222" s="2">
        <v>43391</v>
      </c>
      <c r="C222" s="2">
        <v>43406</v>
      </c>
      <c r="D222" t="s">
        <v>75</v>
      </c>
      <c r="E222">
        <v>60</v>
      </c>
      <c r="F222" t="s">
        <v>166</v>
      </c>
      <c r="G222" t="s">
        <v>257</v>
      </c>
      <c r="J222">
        <v>1103.93811035</v>
      </c>
      <c r="K222">
        <v>4</v>
      </c>
      <c r="L222">
        <v>33</v>
      </c>
      <c r="M222" t="s">
        <v>332</v>
      </c>
      <c r="N222">
        <v>73</v>
      </c>
      <c r="O222" t="s">
        <v>333</v>
      </c>
      <c r="P222" t="s">
        <v>391</v>
      </c>
      <c r="Q222" t="s">
        <v>678</v>
      </c>
      <c r="R222" t="s">
        <v>956</v>
      </c>
      <c r="S222" s="2">
        <v>43391</v>
      </c>
      <c r="T222" t="s">
        <v>961</v>
      </c>
      <c r="U222">
        <v>0</v>
      </c>
      <c r="V222" t="s">
        <v>973</v>
      </c>
      <c r="X222">
        <v>0</v>
      </c>
      <c r="AA222">
        <v>0</v>
      </c>
      <c r="AB222">
        <v>0</v>
      </c>
      <c r="AC222" t="s">
        <v>992</v>
      </c>
      <c r="AG222">
        <v>0</v>
      </c>
      <c r="AI222">
        <v>42.85961656</v>
      </c>
      <c r="AJ222" t="s">
        <v>973</v>
      </c>
      <c r="AL222">
        <v>-105.62352744</v>
      </c>
      <c r="AN222" t="s">
        <v>1162</v>
      </c>
      <c r="AO222">
        <v>1.117907422193726</v>
      </c>
      <c r="AP222" t="s">
        <v>1523</v>
      </c>
      <c r="AQ222">
        <v>2018</v>
      </c>
      <c r="AR222">
        <v>18</v>
      </c>
    </row>
    <row r="223" spans="1:44">
      <c r="A223" t="s">
        <v>44</v>
      </c>
      <c r="B223" s="2">
        <v>43391</v>
      </c>
      <c r="C223" s="2">
        <v>43406</v>
      </c>
      <c r="D223" t="s">
        <v>75</v>
      </c>
      <c r="E223">
        <v>60</v>
      </c>
      <c r="F223" t="s">
        <v>166</v>
      </c>
      <c r="G223" t="s">
        <v>257</v>
      </c>
      <c r="J223">
        <v>1103.93811035</v>
      </c>
      <c r="K223">
        <v>5</v>
      </c>
      <c r="L223">
        <v>33</v>
      </c>
      <c r="M223" t="s">
        <v>332</v>
      </c>
      <c r="N223">
        <v>73</v>
      </c>
      <c r="O223" t="s">
        <v>333</v>
      </c>
      <c r="P223" t="s">
        <v>391</v>
      </c>
      <c r="Q223" t="s">
        <v>678</v>
      </c>
      <c r="R223" t="s">
        <v>956</v>
      </c>
      <c r="S223" s="2">
        <v>43391</v>
      </c>
      <c r="T223" t="s">
        <v>961</v>
      </c>
      <c r="U223">
        <v>0</v>
      </c>
      <c r="V223" t="s">
        <v>973</v>
      </c>
      <c r="X223">
        <v>0</v>
      </c>
      <c r="AA223">
        <v>0</v>
      </c>
      <c r="AB223">
        <v>0</v>
      </c>
      <c r="AC223" t="s">
        <v>992</v>
      </c>
      <c r="AG223">
        <v>0</v>
      </c>
      <c r="AI223">
        <v>42.85958221</v>
      </c>
      <c r="AJ223" t="s">
        <v>973</v>
      </c>
      <c r="AL223">
        <v>-105.64316632</v>
      </c>
      <c r="AN223" t="s">
        <v>1171</v>
      </c>
      <c r="AO223">
        <v>1.110750164897907</v>
      </c>
      <c r="AP223" t="s">
        <v>1522</v>
      </c>
      <c r="AQ223">
        <v>2018</v>
      </c>
      <c r="AR223">
        <v>18</v>
      </c>
    </row>
    <row r="224" spans="1:44">
      <c r="A224" t="s">
        <v>44</v>
      </c>
      <c r="B224" s="2">
        <v>43391</v>
      </c>
      <c r="C224" s="2">
        <v>43406</v>
      </c>
      <c r="D224" t="s">
        <v>75</v>
      </c>
      <c r="E224">
        <v>60</v>
      </c>
      <c r="F224" t="s">
        <v>166</v>
      </c>
      <c r="G224" t="s">
        <v>257</v>
      </c>
      <c r="J224">
        <v>1103.93811035</v>
      </c>
      <c r="K224">
        <v>6</v>
      </c>
      <c r="L224">
        <v>33</v>
      </c>
      <c r="M224" t="s">
        <v>332</v>
      </c>
      <c r="N224">
        <v>73</v>
      </c>
      <c r="O224" t="s">
        <v>333</v>
      </c>
      <c r="P224" t="s">
        <v>391</v>
      </c>
      <c r="Q224" t="s">
        <v>678</v>
      </c>
      <c r="R224" t="s">
        <v>956</v>
      </c>
      <c r="S224" s="2">
        <v>43391</v>
      </c>
      <c r="T224" t="s">
        <v>961</v>
      </c>
      <c r="U224">
        <v>0</v>
      </c>
      <c r="V224" t="s">
        <v>973</v>
      </c>
      <c r="X224">
        <v>0</v>
      </c>
      <c r="AA224">
        <v>0</v>
      </c>
      <c r="AB224">
        <v>0</v>
      </c>
      <c r="AC224" t="s">
        <v>992</v>
      </c>
      <c r="AG224">
        <v>0</v>
      </c>
      <c r="AI224">
        <v>42.85958219</v>
      </c>
      <c r="AJ224" t="s">
        <v>973</v>
      </c>
      <c r="AL224">
        <v>-105.66282046</v>
      </c>
      <c r="AN224" t="s">
        <v>1172</v>
      </c>
      <c r="AO224">
        <v>1.78962030352682</v>
      </c>
      <c r="AP224" t="s">
        <v>1522</v>
      </c>
      <c r="AQ224">
        <v>2018</v>
      </c>
      <c r="AR224">
        <v>18</v>
      </c>
    </row>
    <row r="225" spans="1:44">
      <c r="A225" t="s">
        <v>44</v>
      </c>
      <c r="B225" s="2">
        <v>43391</v>
      </c>
      <c r="C225" s="2">
        <v>43406</v>
      </c>
      <c r="D225" t="s">
        <v>75</v>
      </c>
      <c r="E225">
        <v>60</v>
      </c>
      <c r="F225" t="s">
        <v>166</v>
      </c>
      <c r="G225" t="s">
        <v>257</v>
      </c>
      <c r="J225">
        <v>1103.93811035</v>
      </c>
      <c r="K225">
        <v>4</v>
      </c>
      <c r="L225">
        <v>33</v>
      </c>
      <c r="M225" t="s">
        <v>332</v>
      </c>
      <c r="N225">
        <v>73</v>
      </c>
      <c r="O225" t="s">
        <v>333</v>
      </c>
      <c r="P225" t="s">
        <v>391</v>
      </c>
      <c r="Q225" t="s">
        <v>678</v>
      </c>
      <c r="R225" t="s">
        <v>956</v>
      </c>
      <c r="S225" s="2">
        <v>43391</v>
      </c>
      <c r="T225" t="s">
        <v>961</v>
      </c>
      <c r="U225">
        <v>0</v>
      </c>
      <c r="V225" t="s">
        <v>973</v>
      </c>
      <c r="X225">
        <v>0</v>
      </c>
      <c r="AA225">
        <v>0</v>
      </c>
      <c r="AB225">
        <v>0</v>
      </c>
      <c r="AC225" t="s">
        <v>992</v>
      </c>
      <c r="AG225">
        <v>0</v>
      </c>
      <c r="AI225">
        <v>42.85961656</v>
      </c>
      <c r="AJ225" t="s">
        <v>973</v>
      </c>
      <c r="AL225">
        <v>-105.62352744</v>
      </c>
      <c r="AN225" t="s">
        <v>1162</v>
      </c>
      <c r="AO225">
        <v>1.117907422193726</v>
      </c>
      <c r="AP225" t="s">
        <v>1523</v>
      </c>
      <c r="AQ225">
        <v>2018</v>
      </c>
      <c r="AR225">
        <v>18</v>
      </c>
    </row>
    <row r="226" spans="1:44">
      <c r="A226" t="s">
        <v>44</v>
      </c>
      <c r="B226" s="2">
        <v>43391</v>
      </c>
      <c r="C226" s="2">
        <v>43406</v>
      </c>
      <c r="D226" t="s">
        <v>75</v>
      </c>
      <c r="E226">
        <v>60</v>
      </c>
      <c r="F226" t="s">
        <v>166</v>
      </c>
      <c r="G226" t="s">
        <v>257</v>
      </c>
      <c r="J226">
        <v>1103.93811035</v>
      </c>
      <c r="K226">
        <v>5</v>
      </c>
      <c r="L226">
        <v>33</v>
      </c>
      <c r="M226" t="s">
        <v>332</v>
      </c>
      <c r="N226">
        <v>73</v>
      </c>
      <c r="O226" t="s">
        <v>333</v>
      </c>
      <c r="P226" t="s">
        <v>391</v>
      </c>
      <c r="Q226" t="s">
        <v>678</v>
      </c>
      <c r="R226" t="s">
        <v>956</v>
      </c>
      <c r="S226" s="2">
        <v>43391</v>
      </c>
      <c r="T226" t="s">
        <v>961</v>
      </c>
      <c r="U226">
        <v>0</v>
      </c>
      <c r="V226" t="s">
        <v>973</v>
      </c>
      <c r="X226">
        <v>0</v>
      </c>
      <c r="AA226">
        <v>0</v>
      </c>
      <c r="AB226">
        <v>0</v>
      </c>
      <c r="AC226" t="s">
        <v>992</v>
      </c>
      <c r="AG226">
        <v>0</v>
      </c>
      <c r="AI226">
        <v>42.85958221</v>
      </c>
      <c r="AJ226" t="s">
        <v>973</v>
      </c>
      <c r="AL226">
        <v>-105.64316632</v>
      </c>
      <c r="AN226" t="s">
        <v>1171</v>
      </c>
      <c r="AO226">
        <v>1.110750164897907</v>
      </c>
      <c r="AP226" t="s">
        <v>1522</v>
      </c>
      <c r="AQ226">
        <v>2018</v>
      </c>
      <c r="AR226">
        <v>18</v>
      </c>
    </row>
    <row r="227" spans="1:44">
      <c r="A227" t="s">
        <v>44</v>
      </c>
      <c r="B227" s="2">
        <v>43391</v>
      </c>
      <c r="C227" s="2">
        <v>43406</v>
      </c>
      <c r="D227" t="s">
        <v>75</v>
      </c>
      <c r="E227">
        <v>60</v>
      </c>
      <c r="F227" t="s">
        <v>166</v>
      </c>
      <c r="G227" t="s">
        <v>257</v>
      </c>
      <c r="J227">
        <v>1103.93811035</v>
      </c>
      <c r="K227">
        <v>5</v>
      </c>
      <c r="L227">
        <v>33</v>
      </c>
      <c r="M227" t="s">
        <v>332</v>
      </c>
      <c r="N227">
        <v>73</v>
      </c>
      <c r="O227" t="s">
        <v>333</v>
      </c>
      <c r="P227" t="s">
        <v>391</v>
      </c>
      <c r="Q227" t="s">
        <v>678</v>
      </c>
      <c r="R227" t="s">
        <v>956</v>
      </c>
      <c r="S227" s="2">
        <v>43391</v>
      </c>
      <c r="T227" t="s">
        <v>961</v>
      </c>
      <c r="U227">
        <v>0</v>
      </c>
      <c r="V227" t="s">
        <v>973</v>
      </c>
      <c r="X227">
        <v>0</v>
      </c>
      <c r="AA227">
        <v>0</v>
      </c>
      <c r="AB227">
        <v>0</v>
      </c>
      <c r="AC227" t="s">
        <v>992</v>
      </c>
      <c r="AG227">
        <v>0</v>
      </c>
      <c r="AI227">
        <v>42.85958221</v>
      </c>
      <c r="AJ227" t="s">
        <v>973</v>
      </c>
      <c r="AL227">
        <v>-105.64316632</v>
      </c>
      <c r="AN227" t="s">
        <v>1171</v>
      </c>
      <c r="AO227">
        <v>1.110750164897907</v>
      </c>
      <c r="AP227" t="s">
        <v>1522</v>
      </c>
      <c r="AQ227">
        <v>2018</v>
      </c>
      <c r="AR227">
        <v>18</v>
      </c>
    </row>
    <row r="228" spans="1:44">
      <c r="A228" t="s">
        <v>44</v>
      </c>
      <c r="B228" s="2">
        <v>43391</v>
      </c>
      <c r="C228" s="2">
        <v>43406</v>
      </c>
      <c r="D228" t="s">
        <v>75</v>
      </c>
      <c r="E228">
        <v>60</v>
      </c>
      <c r="F228" t="s">
        <v>166</v>
      </c>
      <c r="G228" t="s">
        <v>257</v>
      </c>
      <c r="J228">
        <v>1103.93811035</v>
      </c>
      <c r="K228">
        <v>7</v>
      </c>
      <c r="L228">
        <v>33</v>
      </c>
      <c r="M228" t="s">
        <v>332</v>
      </c>
      <c r="N228">
        <v>73</v>
      </c>
      <c r="O228" t="s">
        <v>333</v>
      </c>
      <c r="P228" t="s">
        <v>391</v>
      </c>
      <c r="Q228" t="s">
        <v>678</v>
      </c>
      <c r="R228" t="s">
        <v>956</v>
      </c>
      <c r="S228" s="2">
        <v>43391</v>
      </c>
      <c r="T228" t="s">
        <v>961</v>
      </c>
      <c r="U228">
        <v>0</v>
      </c>
      <c r="V228" t="s">
        <v>973</v>
      </c>
      <c r="X228">
        <v>0</v>
      </c>
      <c r="AA228">
        <v>0</v>
      </c>
      <c r="AB228">
        <v>0</v>
      </c>
      <c r="AC228" t="s">
        <v>992</v>
      </c>
      <c r="AG228">
        <v>0</v>
      </c>
      <c r="AI228">
        <v>42.84499479</v>
      </c>
      <c r="AJ228" t="s">
        <v>973</v>
      </c>
      <c r="AL228">
        <v>-105.6627747</v>
      </c>
      <c r="AN228" t="s">
        <v>1174</v>
      </c>
      <c r="AO228">
        <v>2.493642470604254</v>
      </c>
      <c r="AP228" t="s">
        <v>1522</v>
      </c>
      <c r="AQ228">
        <v>2018</v>
      </c>
      <c r="AR228">
        <v>18</v>
      </c>
    </row>
    <row r="229" spans="1:44">
      <c r="A229" t="s">
        <v>44</v>
      </c>
      <c r="B229" s="2">
        <v>43391</v>
      </c>
      <c r="C229" s="2">
        <v>43406</v>
      </c>
      <c r="D229" t="s">
        <v>75</v>
      </c>
      <c r="E229">
        <v>60</v>
      </c>
      <c r="F229" t="s">
        <v>166</v>
      </c>
      <c r="G229" t="s">
        <v>257</v>
      </c>
      <c r="J229">
        <v>1103.93811035</v>
      </c>
      <c r="K229">
        <v>5</v>
      </c>
      <c r="L229">
        <v>33</v>
      </c>
      <c r="M229" t="s">
        <v>332</v>
      </c>
      <c r="N229">
        <v>73</v>
      </c>
      <c r="O229" t="s">
        <v>333</v>
      </c>
      <c r="P229" t="s">
        <v>391</v>
      </c>
      <c r="Q229" t="s">
        <v>678</v>
      </c>
      <c r="R229" t="s">
        <v>956</v>
      </c>
      <c r="S229" s="2">
        <v>43391</v>
      </c>
      <c r="T229" t="s">
        <v>961</v>
      </c>
      <c r="U229">
        <v>0</v>
      </c>
      <c r="V229" t="s">
        <v>973</v>
      </c>
      <c r="X229">
        <v>0</v>
      </c>
      <c r="AA229">
        <v>0</v>
      </c>
      <c r="AB229">
        <v>0</v>
      </c>
      <c r="AC229" t="s">
        <v>992</v>
      </c>
      <c r="AG229">
        <v>0</v>
      </c>
      <c r="AI229">
        <v>42.85958221</v>
      </c>
      <c r="AJ229" t="s">
        <v>973</v>
      </c>
      <c r="AL229">
        <v>-105.64316632</v>
      </c>
      <c r="AN229" t="s">
        <v>1171</v>
      </c>
      <c r="AO229">
        <v>1.110750164897907</v>
      </c>
      <c r="AP229" t="s">
        <v>1522</v>
      </c>
      <c r="AQ229">
        <v>2018</v>
      </c>
      <c r="AR229">
        <v>18</v>
      </c>
    </row>
    <row r="230" spans="1:44">
      <c r="A230" t="s">
        <v>44</v>
      </c>
      <c r="B230" s="2">
        <v>43391</v>
      </c>
      <c r="C230" s="2">
        <v>43406</v>
      </c>
      <c r="D230" t="s">
        <v>75</v>
      </c>
      <c r="E230">
        <v>60</v>
      </c>
      <c r="F230" t="s">
        <v>166</v>
      </c>
      <c r="G230" t="s">
        <v>257</v>
      </c>
      <c r="J230">
        <v>1103.93811035</v>
      </c>
      <c r="K230">
        <v>4</v>
      </c>
      <c r="L230">
        <v>33</v>
      </c>
      <c r="M230" t="s">
        <v>332</v>
      </c>
      <c r="N230">
        <v>73</v>
      </c>
      <c r="O230" t="s">
        <v>333</v>
      </c>
      <c r="P230" t="s">
        <v>391</v>
      </c>
      <c r="Q230" t="s">
        <v>678</v>
      </c>
      <c r="R230" t="s">
        <v>956</v>
      </c>
      <c r="S230" s="2">
        <v>43391</v>
      </c>
      <c r="T230" t="s">
        <v>961</v>
      </c>
      <c r="U230">
        <v>0</v>
      </c>
      <c r="V230" t="s">
        <v>973</v>
      </c>
      <c r="X230">
        <v>0</v>
      </c>
      <c r="AA230">
        <v>0</v>
      </c>
      <c r="AB230">
        <v>0</v>
      </c>
      <c r="AC230" t="s">
        <v>992</v>
      </c>
      <c r="AG230">
        <v>0</v>
      </c>
      <c r="AI230">
        <v>42.85961656</v>
      </c>
      <c r="AJ230" t="s">
        <v>973</v>
      </c>
      <c r="AL230">
        <v>-105.62352744</v>
      </c>
      <c r="AN230" t="s">
        <v>1162</v>
      </c>
      <c r="AO230">
        <v>1.117907422193726</v>
      </c>
      <c r="AP230" t="s">
        <v>1523</v>
      </c>
      <c r="AQ230">
        <v>2018</v>
      </c>
      <c r="AR230">
        <v>18</v>
      </c>
    </row>
    <row r="231" spans="1:44">
      <c r="A231" t="s">
        <v>44</v>
      </c>
      <c r="B231" s="2">
        <v>43678</v>
      </c>
      <c r="C231" s="2">
        <v>43696</v>
      </c>
      <c r="D231" t="s">
        <v>76</v>
      </c>
      <c r="E231">
        <v>36</v>
      </c>
      <c r="F231" t="s">
        <v>167</v>
      </c>
      <c r="G231" t="s">
        <v>273</v>
      </c>
      <c r="H231">
        <v>0.2</v>
      </c>
      <c r="J231">
        <v>2080</v>
      </c>
      <c r="K231">
        <v>22</v>
      </c>
      <c r="L231">
        <v>34</v>
      </c>
      <c r="M231" t="s">
        <v>332</v>
      </c>
      <c r="N231">
        <v>73</v>
      </c>
      <c r="O231" t="s">
        <v>333</v>
      </c>
      <c r="P231">
        <f>"01681/0681"</f>
        <v>0</v>
      </c>
      <c r="Q231" t="s">
        <v>679</v>
      </c>
      <c r="R231" t="s">
        <v>954</v>
      </c>
      <c r="S231" s="2">
        <v>43678</v>
      </c>
      <c r="T231" t="s">
        <v>961</v>
      </c>
      <c r="U231">
        <v>0</v>
      </c>
      <c r="V231" t="s">
        <v>973</v>
      </c>
      <c r="X231">
        <v>0</v>
      </c>
      <c r="AA231">
        <v>0</v>
      </c>
      <c r="AB231">
        <v>0</v>
      </c>
      <c r="AC231" t="s">
        <v>1013</v>
      </c>
      <c r="AG231">
        <v>0</v>
      </c>
      <c r="AI231">
        <v>42.90324524</v>
      </c>
      <c r="AJ231" t="s">
        <v>973</v>
      </c>
      <c r="AL231">
        <v>-105.60388846</v>
      </c>
      <c r="AN231" t="s">
        <v>1175</v>
      </c>
      <c r="AO231">
        <v>2.515138438168782</v>
      </c>
      <c r="AP231" t="s">
        <v>1519</v>
      </c>
      <c r="AQ231">
        <v>2019</v>
      </c>
      <c r="AR231">
        <v>18</v>
      </c>
    </row>
    <row r="232" spans="1:44">
      <c r="A232" t="s">
        <v>44</v>
      </c>
      <c r="B232" s="2">
        <v>43678</v>
      </c>
      <c r="C232" s="2">
        <v>43696</v>
      </c>
      <c r="D232" t="s">
        <v>76</v>
      </c>
      <c r="E232">
        <v>36</v>
      </c>
      <c r="F232" t="s">
        <v>167</v>
      </c>
      <c r="G232" t="s">
        <v>273</v>
      </c>
      <c r="H232">
        <v>0.2</v>
      </c>
      <c r="J232">
        <v>2080</v>
      </c>
      <c r="K232">
        <v>22</v>
      </c>
      <c r="L232">
        <v>34</v>
      </c>
      <c r="M232" t="s">
        <v>332</v>
      </c>
      <c r="N232">
        <v>73</v>
      </c>
      <c r="O232" t="s">
        <v>333</v>
      </c>
      <c r="P232">
        <f>"01681/0681"</f>
        <v>0</v>
      </c>
      <c r="Q232" t="s">
        <v>679</v>
      </c>
      <c r="R232" t="s">
        <v>954</v>
      </c>
      <c r="S232" s="2">
        <v>43678</v>
      </c>
      <c r="T232" t="s">
        <v>961</v>
      </c>
      <c r="U232">
        <v>0</v>
      </c>
      <c r="V232" t="s">
        <v>973</v>
      </c>
      <c r="X232">
        <v>0</v>
      </c>
      <c r="AA232">
        <v>0</v>
      </c>
      <c r="AB232">
        <v>0</v>
      </c>
      <c r="AC232" t="s">
        <v>1013</v>
      </c>
      <c r="AG232">
        <v>0</v>
      </c>
      <c r="AI232">
        <v>42.90324524</v>
      </c>
      <c r="AJ232" t="s">
        <v>973</v>
      </c>
      <c r="AL232">
        <v>-105.60388846</v>
      </c>
      <c r="AN232" t="s">
        <v>1175</v>
      </c>
      <c r="AO232">
        <v>2.515138438168782</v>
      </c>
      <c r="AP232" t="s">
        <v>1519</v>
      </c>
      <c r="AQ232">
        <v>2019</v>
      </c>
      <c r="AR232">
        <v>18</v>
      </c>
    </row>
    <row r="233" spans="1:44">
      <c r="A233" t="s">
        <v>44</v>
      </c>
      <c r="B233" s="2">
        <v>43678</v>
      </c>
      <c r="C233" s="2">
        <v>43696</v>
      </c>
      <c r="D233" t="s">
        <v>76</v>
      </c>
      <c r="E233">
        <v>36</v>
      </c>
      <c r="F233" t="s">
        <v>167</v>
      </c>
      <c r="G233" t="s">
        <v>273</v>
      </c>
      <c r="H233">
        <v>0.2</v>
      </c>
      <c r="J233">
        <v>2080</v>
      </c>
      <c r="K233">
        <v>26</v>
      </c>
      <c r="L233">
        <v>34</v>
      </c>
      <c r="M233" t="s">
        <v>332</v>
      </c>
      <c r="N233">
        <v>73</v>
      </c>
      <c r="O233" t="s">
        <v>333</v>
      </c>
      <c r="P233">
        <f>"01681/0681"</f>
        <v>0</v>
      </c>
      <c r="Q233" t="s">
        <v>679</v>
      </c>
      <c r="R233" t="s">
        <v>954</v>
      </c>
      <c r="S233" s="2">
        <v>43678</v>
      </c>
      <c r="T233" t="s">
        <v>961</v>
      </c>
      <c r="U233">
        <v>0</v>
      </c>
      <c r="V233" t="s">
        <v>973</v>
      </c>
      <c r="X233">
        <v>0</v>
      </c>
      <c r="AA233">
        <v>0</v>
      </c>
      <c r="AB233">
        <v>0</v>
      </c>
      <c r="AC233" t="s">
        <v>1013</v>
      </c>
      <c r="AG233">
        <v>0</v>
      </c>
      <c r="AI233">
        <v>42.88881808</v>
      </c>
      <c r="AJ233" t="s">
        <v>973</v>
      </c>
      <c r="AL233">
        <v>-105.58433353</v>
      </c>
      <c r="AN233" t="s">
        <v>1176</v>
      </c>
      <c r="AO233">
        <v>2.697688125290497</v>
      </c>
      <c r="AP233" t="s">
        <v>1519</v>
      </c>
      <c r="AQ233">
        <v>2019</v>
      </c>
      <c r="AR233">
        <v>18</v>
      </c>
    </row>
    <row r="234" spans="1:44">
      <c r="A234" t="s">
        <v>44</v>
      </c>
      <c r="B234" s="2">
        <v>43647</v>
      </c>
      <c r="C234" s="2">
        <v>43908</v>
      </c>
      <c r="D234" t="s">
        <v>59</v>
      </c>
      <c r="E234">
        <v>120</v>
      </c>
      <c r="F234" t="s">
        <v>152</v>
      </c>
      <c r="G234" t="s">
        <v>249</v>
      </c>
      <c r="H234">
        <v>0.125</v>
      </c>
      <c r="J234">
        <v>157.11000061</v>
      </c>
      <c r="K234">
        <v>4</v>
      </c>
      <c r="L234">
        <v>33</v>
      </c>
      <c r="M234" t="s">
        <v>332</v>
      </c>
      <c r="N234">
        <v>73</v>
      </c>
      <c r="O234" t="s">
        <v>333</v>
      </c>
      <c r="P234">
        <f>"01701/0045"</f>
        <v>0</v>
      </c>
      <c r="Q234" t="s">
        <v>636</v>
      </c>
      <c r="R234" t="s">
        <v>954</v>
      </c>
      <c r="S234" s="2">
        <v>43630</v>
      </c>
      <c r="T234" t="s">
        <v>961</v>
      </c>
      <c r="U234">
        <v>0</v>
      </c>
      <c r="V234" t="s">
        <v>973</v>
      </c>
      <c r="X234">
        <v>0</v>
      </c>
      <c r="AA234">
        <v>0</v>
      </c>
      <c r="AB234">
        <v>0</v>
      </c>
      <c r="AC234" t="s">
        <v>983</v>
      </c>
      <c r="AG234">
        <v>0</v>
      </c>
      <c r="AI234">
        <v>42.85961656</v>
      </c>
      <c r="AJ234" t="s">
        <v>973</v>
      </c>
      <c r="AL234">
        <v>-105.62352744</v>
      </c>
      <c r="AN234" t="s">
        <v>1162</v>
      </c>
      <c r="AO234">
        <v>1.117907422193726</v>
      </c>
      <c r="AP234" t="s">
        <v>1523</v>
      </c>
      <c r="AQ234">
        <v>2020</v>
      </c>
      <c r="AR234">
        <v>18</v>
      </c>
    </row>
    <row r="235" spans="1:44">
      <c r="A235" t="s">
        <v>44</v>
      </c>
      <c r="B235" s="2">
        <v>43647</v>
      </c>
      <c r="C235" s="2">
        <v>43908</v>
      </c>
      <c r="D235" t="s">
        <v>59</v>
      </c>
      <c r="E235">
        <v>120</v>
      </c>
      <c r="F235" t="s">
        <v>152</v>
      </c>
      <c r="G235" t="s">
        <v>249</v>
      </c>
      <c r="H235">
        <v>0.125</v>
      </c>
      <c r="J235">
        <v>157.11000061</v>
      </c>
      <c r="K235">
        <v>2</v>
      </c>
      <c r="L235">
        <v>33</v>
      </c>
      <c r="M235" t="s">
        <v>332</v>
      </c>
      <c r="N235">
        <v>73</v>
      </c>
      <c r="O235" t="s">
        <v>333</v>
      </c>
      <c r="P235">
        <f>"01701/0045"</f>
        <v>0</v>
      </c>
      <c r="Q235" t="s">
        <v>636</v>
      </c>
      <c r="R235" t="s">
        <v>954</v>
      </c>
      <c r="S235" s="2">
        <v>43630</v>
      </c>
      <c r="T235" t="s">
        <v>961</v>
      </c>
      <c r="U235">
        <v>0</v>
      </c>
      <c r="V235" t="s">
        <v>973</v>
      </c>
      <c r="X235">
        <v>0</v>
      </c>
      <c r="AA235">
        <v>0</v>
      </c>
      <c r="AB235">
        <v>0</v>
      </c>
      <c r="AC235" t="s">
        <v>983</v>
      </c>
      <c r="AG235">
        <v>0</v>
      </c>
      <c r="AI235">
        <v>42.85970815</v>
      </c>
      <c r="AJ235" t="s">
        <v>973</v>
      </c>
      <c r="AL235">
        <v>-105.58463117</v>
      </c>
      <c r="AN235" t="s">
        <v>1116</v>
      </c>
      <c r="AO235">
        <v>2.672820367652951</v>
      </c>
      <c r="AP235" t="s">
        <v>1523</v>
      </c>
      <c r="AQ235">
        <v>2020</v>
      </c>
      <c r="AR235">
        <v>18</v>
      </c>
    </row>
    <row r="236" spans="1:44">
      <c r="A236" t="s">
        <v>44</v>
      </c>
      <c r="B236" s="2">
        <v>43454</v>
      </c>
      <c r="C236" s="2">
        <v>43462</v>
      </c>
      <c r="D236" t="s">
        <v>77</v>
      </c>
      <c r="E236">
        <v>48</v>
      </c>
      <c r="F236" t="s">
        <v>168</v>
      </c>
      <c r="G236" t="s">
        <v>257</v>
      </c>
      <c r="J236">
        <v>320</v>
      </c>
      <c r="K236">
        <v>22</v>
      </c>
      <c r="L236">
        <v>34</v>
      </c>
      <c r="M236" t="s">
        <v>332</v>
      </c>
      <c r="N236">
        <v>73</v>
      </c>
      <c r="O236" t="s">
        <v>333</v>
      </c>
      <c r="P236" t="s">
        <v>392</v>
      </c>
      <c r="Q236" t="s">
        <v>680</v>
      </c>
      <c r="R236" t="s">
        <v>956</v>
      </c>
      <c r="S236" s="2">
        <v>43454</v>
      </c>
      <c r="T236" t="s">
        <v>961</v>
      </c>
      <c r="U236">
        <v>0</v>
      </c>
      <c r="V236" t="s">
        <v>973</v>
      </c>
      <c r="X236">
        <v>0</v>
      </c>
      <c r="AA236">
        <v>0</v>
      </c>
      <c r="AB236">
        <v>0</v>
      </c>
      <c r="AC236" t="s">
        <v>1008</v>
      </c>
      <c r="AG236">
        <v>0</v>
      </c>
      <c r="AI236">
        <v>42.90324524</v>
      </c>
      <c r="AJ236" t="s">
        <v>973</v>
      </c>
      <c r="AL236">
        <v>-105.60388846</v>
      </c>
      <c r="AN236" t="s">
        <v>1175</v>
      </c>
      <c r="AO236">
        <v>2.515138438168782</v>
      </c>
      <c r="AP236" t="s">
        <v>1519</v>
      </c>
      <c r="AQ236">
        <v>2018</v>
      </c>
      <c r="AR236">
        <v>18</v>
      </c>
    </row>
    <row r="237" spans="1:44">
      <c r="A237" t="s">
        <v>44</v>
      </c>
      <c r="B237" s="2">
        <v>43454</v>
      </c>
      <c r="C237" s="2">
        <v>43462</v>
      </c>
      <c r="D237" t="s">
        <v>77</v>
      </c>
      <c r="E237">
        <v>48</v>
      </c>
      <c r="F237" t="s">
        <v>168</v>
      </c>
      <c r="G237" t="s">
        <v>257</v>
      </c>
      <c r="J237">
        <v>320</v>
      </c>
      <c r="K237">
        <v>22</v>
      </c>
      <c r="L237">
        <v>34</v>
      </c>
      <c r="M237" t="s">
        <v>332</v>
      </c>
      <c r="N237">
        <v>73</v>
      </c>
      <c r="O237" t="s">
        <v>333</v>
      </c>
      <c r="P237" t="s">
        <v>392</v>
      </c>
      <c r="Q237" t="s">
        <v>680</v>
      </c>
      <c r="R237" t="s">
        <v>956</v>
      </c>
      <c r="S237" s="2">
        <v>43454</v>
      </c>
      <c r="T237" t="s">
        <v>961</v>
      </c>
      <c r="U237">
        <v>0</v>
      </c>
      <c r="V237" t="s">
        <v>973</v>
      </c>
      <c r="X237">
        <v>0</v>
      </c>
      <c r="AA237">
        <v>0</v>
      </c>
      <c r="AB237">
        <v>0</v>
      </c>
      <c r="AC237" t="s">
        <v>1008</v>
      </c>
      <c r="AG237">
        <v>0</v>
      </c>
      <c r="AI237">
        <v>42.90324524</v>
      </c>
      <c r="AJ237" t="s">
        <v>973</v>
      </c>
      <c r="AL237">
        <v>-105.60388846</v>
      </c>
      <c r="AN237" t="s">
        <v>1175</v>
      </c>
      <c r="AO237">
        <v>2.515138438168782</v>
      </c>
      <c r="AP237" t="s">
        <v>1519</v>
      </c>
      <c r="AQ237">
        <v>2018</v>
      </c>
      <c r="AR237">
        <v>18</v>
      </c>
    </row>
    <row r="238" spans="1:44">
      <c r="A238" t="s">
        <v>44</v>
      </c>
      <c r="B238" s="2">
        <v>43454</v>
      </c>
      <c r="C238" s="2">
        <v>43462</v>
      </c>
      <c r="D238" t="s">
        <v>77</v>
      </c>
      <c r="E238">
        <v>48</v>
      </c>
      <c r="F238" t="s">
        <v>168</v>
      </c>
      <c r="G238" t="s">
        <v>257</v>
      </c>
      <c r="J238">
        <v>320</v>
      </c>
      <c r="K238">
        <v>27</v>
      </c>
      <c r="L238">
        <v>34</v>
      </c>
      <c r="M238" t="s">
        <v>332</v>
      </c>
      <c r="N238">
        <v>73</v>
      </c>
      <c r="O238" t="s">
        <v>333</v>
      </c>
      <c r="P238" t="s">
        <v>392</v>
      </c>
      <c r="Q238" t="s">
        <v>680</v>
      </c>
      <c r="R238" t="s">
        <v>956</v>
      </c>
      <c r="S238" s="2">
        <v>43454</v>
      </c>
      <c r="T238" t="s">
        <v>961</v>
      </c>
      <c r="U238">
        <v>0</v>
      </c>
      <c r="V238" t="s">
        <v>973</v>
      </c>
      <c r="X238">
        <v>0</v>
      </c>
      <c r="AA238">
        <v>0</v>
      </c>
      <c r="AB238">
        <v>0</v>
      </c>
      <c r="AC238" t="s">
        <v>1008</v>
      </c>
      <c r="AG238">
        <v>0</v>
      </c>
      <c r="AI238">
        <v>42.88880281</v>
      </c>
      <c r="AJ238" t="s">
        <v>973</v>
      </c>
      <c r="AL238">
        <v>-105.6040182</v>
      </c>
      <c r="AN238" t="s">
        <v>1177</v>
      </c>
      <c r="AO238">
        <v>1.812025804376854</v>
      </c>
      <c r="AP238" t="s">
        <v>1519</v>
      </c>
      <c r="AQ238">
        <v>2018</v>
      </c>
      <c r="AR238">
        <v>18</v>
      </c>
    </row>
    <row r="239" spans="1:44">
      <c r="A239" t="s">
        <v>44</v>
      </c>
      <c r="B239" s="2">
        <v>43454</v>
      </c>
      <c r="C239" s="2">
        <v>43462</v>
      </c>
      <c r="D239" t="s">
        <v>77</v>
      </c>
      <c r="E239">
        <v>48</v>
      </c>
      <c r="F239" t="s">
        <v>168</v>
      </c>
      <c r="G239" t="s">
        <v>257</v>
      </c>
      <c r="J239">
        <v>320</v>
      </c>
      <c r="K239">
        <v>22</v>
      </c>
      <c r="L239">
        <v>34</v>
      </c>
      <c r="M239" t="s">
        <v>332</v>
      </c>
      <c r="N239">
        <v>73</v>
      </c>
      <c r="O239" t="s">
        <v>333</v>
      </c>
      <c r="P239" t="s">
        <v>392</v>
      </c>
      <c r="Q239" t="s">
        <v>680</v>
      </c>
      <c r="R239" t="s">
        <v>956</v>
      </c>
      <c r="S239" s="2">
        <v>43454</v>
      </c>
      <c r="T239" t="s">
        <v>961</v>
      </c>
      <c r="U239">
        <v>0</v>
      </c>
      <c r="V239" t="s">
        <v>973</v>
      </c>
      <c r="X239">
        <v>0</v>
      </c>
      <c r="AA239">
        <v>0</v>
      </c>
      <c r="AB239">
        <v>0</v>
      </c>
      <c r="AC239" t="s">
        <v>1008</v>
      </c>
      <c r="AG239">
        <v>0</v>
      </c>
      <c r="AI239">
        <v>42.90324524</v>
      </c>
      <c r="AJ239" t="s">
        <v>973</v>
      </c>
      <c r="AL239">
        <v>-105.60388846</v>
      </c>
      <c r="AN239" t="s">
        <v>1175</v>
      </c>
      <c r="AO239">
        <v>2.515138438168782</v>
      </c>
      <c r="AP239" t="s">
        <v>1519</v>
      </c>
      <c r="AQ239">
        <v>2018</v>
      </c>
      <c r="AR239">
        <v>18</v>
      </c>
    </row>
    <row r="240" spans="1:44">
      <c r="A240" t="s">
        <v>44</v>
      </c>
      <c r="C240" s="2">
        <v>43543</v>
      </c>
      <c r="D240" t="s">
        <v>78</v>
      </c>
      <c r="E240">
        <v>120</v>
      </c>
      <c r="F240" t="s">
        <v>149</v>
      </c>
      <c r="G240" t="s">
        <v>274</v>
      </c>
      <c r="H240">
        <v>0.125</v>
      </c>
      <c r="J240">
        <v>2504.60009765</v>
      </c>
      <c r="K240">
        <v>19</v>
      </c>
      <c r="L240">
        <v>34</v>
      </c>
      <c r="M240" t="s">
        <v>332</v>
      </c>
      <c r="N240">
        <v>73</v>
      </c>
      <c r="O240" t="s">
        <v>333</v>
      </c>
      <c r="P240" t="s">
        <v>393</v>
      </c>
      <c r="Q240" t="s">
        <v>681</v>
      </c>
      <c r="R240" t="s">
        <v>954</v>
      </c>
      <c r="S240" s="2">
        <v>43543</v>
      </c>
      <c r="T240" t="s">
        <v>961</v>
      </c>
      <c r="U240">
        <v>0</v>
      </c>
      <c r="V240" t="s">
        <v>973</v>
      </c>
      <c r="X240">
        <v>0</v>
      </c>
      <c r="AA240">
        <v>1</v>
      </c>
      <c r="AB240">
        <v>0</v>
      </c>
      <c r="AC240" t="s">
        <v>1014</v>
      </c>
      <c r="AG240">
        <v>0</v>
      </c>
      <c r="AI240">
        <v>42.90304685</v>
      </c>
      <c r="AJ240" t="s">
        <v>973</v>
      </c>
      <c r="AL240">
        <v>-105.66284331</v>
      </c>
      <c r="AN240" t="s">
        <v>1178</v>
      </c>
      <c r="AO240">
        <v>2.492934151419715</v>
      </c>
      <c r="AP240" t="s">
        <v>1521</v>
      </c>
      <c r="AQ240">
        <v>2019</v>
      </c>
      <c r="AR240">
        <v>18</v>
      </c>
    </row>
    <row r="241" spans="1:44">
      <c r="A241" t="s">
        <v>44</v>
      </c>
      <c r="C241" s="2">
        <v>43543</v>
      </c>
      <c r="D241" t="s">
        <v>78</v>
      </c>
      <c r="E241">
        <v>120</v>
      </c>
      <c r="F241" t="s">
        <v>149</v>
      </c>
      <c r="G241" t="s">
        <v>274</v>
      </c>
      <c r="H241">
        <v>0.125</v>
      </c>
      <c r="J241">
        <v>2504.60009765</v>
      </c>
      <c r="K241">
        <v>20</v>
      </c>
      <c r="L241">
        <v>34</v>
      </c>
      <c r="M241" t="s">
        <v>332</v>
      </c>
      <c r="N241">
        <v>73</v>
      </c>
      <c r="O241" t="s">
        <v>333</v>
      </c>
      <c r="P241" t="s">
        <v>393</v>
      </c>
      <c r="Q241" t="s">
        <v>681</v>
      </c>
      <c r="R241" t="s">
        <v>954</v>
      </c>
      <c r="S241" s="2">
        <v>43543</v>
      </c>
      <c r="T241" t="s">
        <v>961</v>
      </c>
      <c r="U241">
        <v>0</v>
      </c>
      <c r="V241" t="s">
        <v>973</v>
      </c>
      <c r="X241">
        <v>0</v>
      </c>
      <c r="AA241">
        <v>1</v>
      </c>
      <c r="AB241">
        <v>0</v>
      </c>
      <c r="AC241" t="s">
        <v>1014</v>
      </c>
      <c r="AG241">
        <v>0</v>
      </c>
      <c r="AI241">
        <v>42.90313841</v>
      </c>
      <c r="AJ241" t="s">
        <v>973</v>
      </c>
      <c r="AL241">
        <v>-105.64318915</v>
      </c>
      <c r="AN241" t="s">
        <v>1179</v>
      </c>
      <c r="AO241">
        <v>2.066431639303821</v>
      </c>
      <c r="AP241" t="s">
        <v>1521</v>
      </c>
      <c r="AQ241">
        <v>2019</v>
      </c>
      <c r="AR241">
        <v>18</v>
      </c>
    </row>
    <row r="242" spans="1:44">
      <c r="A242" t="s">
        <v>44</v>
      </c>
      <c r="C242" s="2">
        <v>43543</v>
      </c>
      <c r="D242" t="s">
        <v>78</v>
      </c>
      <c r="E242">
        <v>120</v>
      </c>
      <c r="F242" t="s">
        <v>149</v>
      </c>
      <c r="G242" t="s">
        <v>274</v>
      </c>
      <c r="H242">
        <v>0.125</v>
      </c>
      <c r="J242">
        <v>2504.60009765</v>
      </c>
      <c r="K242">
        <v>19</v>
      </c>
      <c r="L242">
        <v>34</v>
      </c>
      <c r="M242" t="s">
        <v>332</v>
      </c>
      <c r="N242">
        <v>73</v>
      </c>
      <c r="O242" t="s">
        <v>333</v>
      </c>
      <c r="P242" t="s">
        <v>393</v>
      </c>
      <c r="Q242" t="s">
        <v>681</v>
      </c>
      <c r="R242" t="s">
        <v>954</v>
      </c>
      <c r="S242" s="2">
        <v>43543</v>
      </c>
      <c r="T242" t="s">
        <v>961</v>
      </c>
      <c r="U242">
        <v>0</v>
      </c>
      <c r="V242" t="s">
        <v>973</v>
      </c>
      <c r="X242">
        <v>0</v>
      </c>
      <c r="AA242">
        <v>1</v>
      </c>
      <c r="AB242">
        <v>0</v>
      </c>
      <c r="AC242" t="s">
        <v>1014</v>
      </c>
      <c r="AG242">
        <v>0</v>
      </c>
      <c r="AI242">
        <v>42.90304685</v>
      </c>
      <c r="AJ242" t="s">
        <v>973</v>
      </c>
      <c r="AL242">
        <v>-105.66284331</v>
      </c>
      <c r="AN242" t="s">
        <v>1178</v>
      </c>
      <c r="AO242">
        <v>2.492934151419715</v>
      </c>
      <c r="AP242" t="s">
        <v>1521</v>
      </c>
      <c r="AQ242">
        <v>2019</v>
      </c>
      <c r="AR242">
        <v>18</v>
      </c>
    </row>
    <row r="243" spans="1:44">
      <c r="A243" t="s">
        <v>44</v>
      </c>
      <c r="C243" s="2">
        <v>43543</v>
      </c>
      <c r="D243" t="s">
        <v>78</v>
      </c>
      <c r="E243">
        <v>120</v>
      </c>
      <c r="F243" t="s">
        <v>149</v>
      </c>
      <c r="G243" t="s">
        <v>274</v>
      </c>
      <c r="H243">
        <v>0.125</v>
      </c>
      <c r="J243">
        <v>2504.60009765</v>
      </c>
      <c r="K243">
        <v>19</v>
      </c>
      <c r="L243">
        <v>34</v>
      </c>
      <c r="M243" t="s">
        <v>332</v>
      </c>
      <c r="N243">
        <v>73</v>
      </c>
      <c r="O243" t="s">
        <v>333</v>
      </c>
      <c r="P243" t="s">
        <v>393</v>
      </c>
      <c r="Q243" t="s">
        <v>681</v>
      </c>
      <c r="R243" t="s">
        <v>954</v>
      </c>
      <c r="S243" s="2">
        <v>43543</v>
      </c>
      <c r="T243" t="s">
        <v>961</v>
      </c>
      <c r="U243">
        <v>0</v>
      </c>
      <c r="V243" t="s">
        <v>973</v>
      </c>
      <c r="X243">
        <v>0</v>
      </c>
      <c r="AA243">
        <v>1</v>
      </c>
      <c r="AB243">
        <v>0</v>
      </c>
      <c r="AC243" t="s">
        <v>1014</v>
      </c>
      <c r="AG243">
        <v>0</v>
      </c>
      <c r="AI243">
        <v>42.90304685</v>
      </c>
      <c r="AJ243" t="s">
        <v>973</v>
      </c>
      <c r="AL243">
        <v>-105.66284331</v>
      </c>
      <c r="AN243" t="s">
        <v>1178</v>
      </c>
      <c r="AO243">
        <v>2.492934151419715</v>
      </c>
      <c r="AP243" t="s">
        <v>1521</v>
      </c>
      <c r="AQ243">
        <v>2019</v>
      </c>
      <c r="AR243">
        <v>18</v>
      </c>
    </row>
    <row r="244" spans="1:44">
      <c r="A244" t="s">
        <v>44</v>
      </c>
      <c r="C244" s="2">
        <v>43543</v>
      </c>
      <c r="D244" t="s">
        <v>78</v>
      </c>
      <c r="E244">
        <v>120</v>
      </c>
      <c r="F244" t="s">
        <v>149</v>
      </c>
      <c r="G244" t="s">
        <v>274</v>
      </c>
      <c r="H244">
        <v>0.125</v>
      </c>
      <c r="J244">
        <v>2504.60009765</v>
      </c>
      <c r="K244">
        <v>19</v>
      </c>
      <c r="L244">
        <v>34</v>
      </c>
      <c r="M244" t="s">
        <v>332</v>
      </c>
      <c r="N244">
        <v>73</v>
      </c>
      <c r="O244" t="s">
        <v>333</v>
      </c>
      <c r="P244" t="s">
        <v>393</v>
      </c>
      <c r="Q244" t="s">
        <v>681</v>
      </c>
      <c r="R244" t="s">
        <v>954</v>
      </c>
      <c r="S244" s="2">
        <v>43543</v>
      </c>
      <c r="T244" t="s">
        <v>961</v>
      </c>
      <c r="U244">
        <v>0</v>
      </c>
      <c r="V244" t="s">
        <v>973</v>
      </c>
      <c r="X244">
        <v>0</v>
      </c>
      <c r="AA244">
        <v>1</v>
      </c>
      <c r="AB244">
        <v>0</v>
      </c>
      <c r="AC244" t="s">
        <v>1014</v>
      </c>
      <c r="AG244">
        <v>0</v>
      </c>
      <c r="AI244">
        <v>42.90304685</v>
      </c>
      <c r="AJ244" t="s">
        <v>973</v>
      </c>
      <c r="AL244">
        <v>-105.66284331</v>
      </c>
      <c r="AN244" t="s">
        <v>1178</v>
      </c>
      <c r="AO244">
        <v>2.492934151419715</v>
      </c>
      <c r="AP244" t="s">
        <v>1521</v>
      </c>
      <c r="AQ244">
        <v>2019</v>
      </c>
      <c r="AR244">
        <v>18</v>
      </c>
    </row>
    <row r="245" spans="1:44">
      <c r="A245" t="s">
        <v>44</v>
      </c>
      <c r="C245" s="2">
        <v>43543</v>
      </c>
      <c r="D245" t="s">
        <v>78</v>
      </c>
      <c r="E245">
        <v>120</v>
      </c>
      <c r="F245" t="s">
        <v>149</v>
      </c>
      <c r="G245" t="s">
        <v>274</v>
      </c>
      <c r="H245">
        <v>0.125</v>
      </c>
      <c r="J245">
        <v>2504.60009765</v>
      </c>
      <c r="K245">
        <v>19</v>
      </c>
      <c r="L245">
        <v>34</v>
      </c>
      <c r="M245" t="s">
        <v>332</v>
      </c>
      <c r="N245">
        <v>73</v>
      </c>
      <c r="O245" t="s">
        <v>333</v>
      </c>
      <c r="P245" t="s">
        <v>393</v>
      </c>
      <c r="Q245" t="s">
        <v>681</v>
      </c>
      <c r="R245" t="s">
        <v>954</v>
      </c>
      <c r="S245" s="2">
        <v>43543</v>
      </c>
      <c r="T245" t="s">
        <v>961</v>
      </c>
      <c r="U245">
        <v>0</v>
      </c>
      <c r="V245" t="s">
        <v>973</v>
      </c>
      <c r="X245">
        <v>0</v>
      </c>
      <c r="AA245">
        <v>1</v>
      </c>
      <c r="AB245">
        <v>0</v>
      </c>
      <c r="AC245" t="s">
        <v>1014</v>
      </c>
      <c r="AG245">
        <v>0</v>
      </c>
      <c r="AI245">
        <v>42.90304685</v>
      </c>
      <c r="AJ245" t="s">
        <v>973</v>
      </c>
      <c r="AL245">
        <v>-105.66284331</v>
      </c>
      <c r="AN245" t="s">
        <v>1178</v>
      </c>
      <c r="AO245">
        <v>2.492934151419715</v>
      </c>
      <c r="AP245" t="s">
        <v>1521</v>
      </c>
      <c r="AQ245">
        <v>2019</v>
      </c>
      <c r="AR245">
        <v>18</v>
      </c>
    </row>
    <row r="246" spans="1:44">
      <c r="A246" t="s">
        <v>44</v>
      </c>
      <c r="B246" s="2">
        <v>43570</v>
      </c>
      <c r="C246" s="2">
        <v>43620</v>
      </c>
      <c r="D246" t="s">
        <v>79</v>
      </c>
      <c r="E246">
        <v>48</v>
      </c>
      <c r="F246" t="s">
        <v>169</v>
      </c>
      <c r="G246" t="s">
        <v>256</v>
      </c>
      <c r="J246">
        <v>0</v>
      </c>
      <c r="K246">
        <v>3</v>
      </c>
      <c r="L246">
        <v>33</v>
      </c>
      <c r="M246" t="s">
        <v>332</v>
      </c>
      <c r="N246">
        <v>73</v>
      </c>
      <c r="O246" t="s">
        <v>333</v>
      </c>
      <c r="P246" t="s">
        <v>394</v>
      </c>
      <c r="Q246" t="s">
        <v>682</v>
      </c>
      <c r="R246" t="s">
        <v>956</v>
      </c>
      <c r="S246" s="2">
        <v>43570</v>
      </c>
      <c r="T246" t="s">
        <v>961</v>
      </c>
      <c r="U246">
        <v>1</v>
      </c>
      <c r="V246" t="s">
        <v>973</v>
      </c>
      <c r="X246">
        <v>36</v>
      </c>
      <c r="AA246">
        <v>0</v>
      </c>
      <c r="AB246">
        <v>0</v>
      </c>
      <c r="AC246" t="s">
        <v>1015</v>
      </c>
      <c r="AG246">
        <v>0</v>
      </c>
      <c r="AI246">
        <v>42.85963946</v>
      </c>
      <c r="AJ246" t="s">
        <v>973</v>
      </c>
      <c r="AL246">
        <v>-105.60400301</v>
      </c>
      <c r="AN246" t="s">
        <v>1180</v>
      </c>
      <c r="AO246">
        <v>1.79920061565823</v>
      </c>
      <c r="AP246" t="s">
        <v>1523</v>
      </c>
      <c r="AQ246">
        <v>2019</v>
      </c>
      <c r="AR246">
        <v>18</v>
      </c>
    </row>
    <row r="247" spans="1:44">
      <c r="A247" t="s">
        <v>44</v>
      </c>
      <c r="B247" s="2">
        <v>43570</v>
      </c>
      <c r="C247" s="2">
        <v>43620</v>
      </c>
      <c r="D247" t="s">
        <v>79</v>
      </c>
      <c r="E247">
        <v>48</v>
      </c>
      <c r="F247" t="s">
        <v>169</v>
      </c>
      <c r="G247" t="s">
        <v>256</v>
      </c>
      <c r="J247">
        <v>0</v>
      </c>
      <c r="K247">
        <v>34</v>
      </c>
      <c r="L247">
        <v>34</v>
      </c>
      <c r="M247" t="s">
        <v>332</v>
      </c>
      <c r="N247">
        <v>73</v>
      </c>
      <c r="O247" t="s">
        <v>333</v>
      </c>
      <c r="P247" t="s">
        <v>394</v>
      </c>
      <c r="Q247" t="s">
        <v>682</v>
      </c>
      <c r="R247" t="s">
        <v>956</v>
      </c>
      <c r="S247" s="2">
        <v>43570</v>
      </c>
      <c r="T247" t="s">
        <v>961</v>
      </c>
      <c r="U247">
        <v>1</v>
      </c>
      <c r="V247" t="s">
        <v>973</v>
      </c>
      <c r="X247">
        <v>36</v>
      </c>
      <c r="AA247">
        <v>0</v>
      </c>
      <c r="AB247">
        <v>0</v>
      </c>
      <c r="AC247" t="s">
        <v>1015</v>
      </c>
      <c r="AG247">
        <v>0</v>
      </c>
      <c r="AI247">
        <v>42.87421923</v>
      </c>
      <c r="AJ247" t="s">
        <v>973</v>
      </c>
      <c r="AL247">
        <v>-105.60404875</v>
      </c>
      <c r="AN247" t="s">
        <v>1181</v>
      </c>
      <c r="AO247">
        <v>1.497356911570203</v>
      </c>
      <c r="AP247" t="s">
        <v>1520</v>
      </c>
      <c r="AQ247">
        <v>2019</v>
      </c>
      <c r="AR247">
        <v>18</v>
      </c>
    </row>
    <row r="248" spans="1:44">
      <c r="A248" t="s">
        <v>44</v>
      </c>
      <c r="B248" s="2">
        <v>43570</v>
      </c>
      <c r="C248" s="2">
        <v>43620</v>
      </c>
      <c r="D248" t="s">
        <v>79</v>
      </c>
      <c r="E248">
        <v>48</v>
      </c>
      <c r="F248" t="s">
        <v>169</v>
      </c>
      <c r="G248" t="s">
        <v>256</v>
      </c>
      <c r="J248">
        <v>0</v>
      </c>
      <c r="K248">
        <v>34</v>
      </c>
      <c r="L248">
        <v>34</v>
      </c>
      <c r="M248" t="s">
        <v>332</v>
      </c>
      <c r="N248">
        <v>73</v>
      </c>
      <c r="O248" t="s">
        <v>333</v>
      </c>
      <c r="P248" t="s">
        <v>394</v>
      </c>
      <c r="Q248" t="s">
        <v>682</v>
      </c>
      <c r="R248" t="s">
        <v>956</v>
      </c>
      <c r="S248" s="2">
        <v>43570</v>
      </c>
      <c r="T248" t="s">
        <v>961</v>
      </c>
      <c r="U248">
        <v>1</v>
      </c>
      <c r="V248" t="s">
        <v>973</v>
      </c>
      <c r="X248">
        <v>36</v>
      </c>
      <c r="AA248">
        <v>0</v>
      </c>
      <c r="AB248">
        <v>0</v>
      </c>
      <c r="AC248" t="s">
        <v>1015</v>
      </c>
      <c r="AG248">
        <v>0</v>
      </c>
      <c r="AI248">
        <v>42.87421923</v>
      </c>
      <c r="AJ248" t="s">
        <v>973</v>
      </c>
      <c r="AL248">
        <v>-105.60404875</v>
      </c>
      <c r="AN248" t="s">
        <v>1181</v>
      </c>
      <c r="AO248">
        <v>1.497356911570203</v>
      </c>
      <c r="AP248" t="s">
        <v>1520</v>
      </c>
      <c r="AQ248">
        <v>2019</v>
      </c>
      <c r="AR248">
        <v>18</v>
      </c>
    </row>
    <row r="249" spans="1:44">
      <c r="A249" t="s">
        <v>44</v>
      </c>
      <c r="B249" s="2">
        <v>43678</v>
      </c>
      <c r="C249" s="2">
        <v>43689</v>
      </c>
      <c r="D249" t="s">
        <v>76</v>
      </c>
      <c r="E249">
        <v>36</v>
      </c>
      <c r="F249" t="s">
        <v>170</v>
      </c>
      <c r="G249" t="s">
        <v>273</v>
      </c>
      <c r="H249">
        <v>0.2</v>
      </c>
      <c r="J249">
        <v>2080</v>
      </c>
      <c r="K249">
        <v>22</v>
      </c>
      <c r="L249">
        <v>34</v>
      </c>
      <c r="M249" t="s">
        <v>332</v>
      </c>
      <c r="N249">
        <v>73</v>
      </c>
      <c r="O249" t="s">
        <v>333</v>
      </c>
      <c r="P249">
        <f>"01681/0371"</f>
        <v>0</v>
      </c>
      <c r="Q249" t="s">
        <v>683</v>
      </c>
      <c r="R249" t="s">
        <v>954</v>
      </c>
      <c r="S249" s="2">
        <v>43678</v>
      </c>
      <c r="T249" t="s">
        <v>961</v>
      </c>
      <c r="U249">
        <v>0</v>
      </c>
      <c r="V249" t="s">
        <v>973</v>
      </c>
      <c r="X249">
        <v>0</v>
      </c>
      <c r="AA249">
        <v>0</v>
      </c>
      <c r="AB249">
        <v>0</v>
      </c>
      <c r="AC249" t="s">
        <v>1013</v>
      </c>
      <c r="AG249">
        <v>0</v>
      </c>
      <c r="AI249">
        <v>42.90324524</v>
      </c>
      <c r="AJ249" t="s">
        <v>973</v>
      </c>
      <c r="AL249">
        <v>-105.60388846</v>
      </c>
      <c r="AN249" t="s">
        <v>1175</v>
      </c>
      <c r="AO249">
        <v>2.515138438168782</v>
      </c>
      <c r="AP249" t="s">
        <v>1519</v>
      </c>
      <c r="AQ249">
        <v>2019</v>
      </c>
      <c r="AR249">
        <v>18</v>
      </c>
    </row>
    <row r="250" spans="1:44">
      <c r="A250" t="s">
        <v>44</v>
      </c>
      <c r="B250" s="2">
        <v>43678</v>
      </c>
      <c r="C250" s="2">
        <v>43689</v>
      </c>
      <c r="D250" t="s">
        <v>76</v>
      </c>
      <c r="E250">
        <v>36</v>
      </c>
      <c r="F250" t="s">
        <v>170</v>
      </c>
      <c r="G250" t="s">
        <v>273</v>
      </c>
      <c r="H250">
        <v>0.2</v>
      </c>
      <c r="J250">
        <v>2080</v>
      </c>
      <c r="K250">
        <v>22</v>
      </c>
      <c r="L250">
        <v>34</v>
      </c>
      <c r="M250" t="s">
        <v>332</v>
      </c>
      <c r="N250">
        <v>73</v>
      </c>
      <c r="O250" t="s">
        <v>333</v>
      </c>
      <c r="P250">
        <f>"01681/0371"</f>
        <v>0</v>
      </c>
      <c r="Q250" t="s">
        <v>683</v>
      </c>
      <c r="R250" t="s">
        <v>954</v>
      </c>
      <c r="S250" s="2">
        <v>43678</v>
      </c>
      <c r="T250" t="s">
        <v>961</v>
      </c>
      <c r="U250">
        <v>0</v>
      </c>
      <c r="V250" t="s">
        <v>973</v>
      </c>
      <c r="X250">
        <v>0</v>
      </c>
      <c r="AA250">
        <v>0</v>
      </c>
      <c r="AB250">
        <v>0</v>
      </c>
      <c r="AC250" t="s">
        <v>1013</v>
      </c>
      <c r="AG250">
        <v>0</v>
      </c>
      <c r="AI250">
        <v>42.90324524</v>
      </c>
      <c r="AJ250" t="s">
        <v>973</v>
      </c>
      <c r="AL250">
        <v>-105.60388846</v>
      </c>
      <c r="AN250" t="s">
        <v>1175</v>
      </c>
      <c r="AO250">
        <v>2.515138438168782</v>
      </c>
      <c r="AP250" t="s">
        <v>1519</v>
      </c>
      <c r="AQ250">
        <v>2019</v>
      </c>
      <c r="AR250">
        <v>18</v>
      </c>
    </row>
    <row r="251" spans="1:44">
      <c r="A251" t="s">
        <v>44</v>
      </c>
      <c r="B251" s="2">
        <v>43678</v>
      </c>
      <c r="C251" s="2">
        <v>43689</v>
      </c>
      <c r="D251" t="s">
        <v>76</v>
      </c>
      <c r="E251">
        <v>36</v>
      </c>
      <c r="F251" t="s">
        <v>170</v>
      </c>
      <c r="G251" t="s">
        <v>273</v>
      </c>
      <c r="H251">
        <v>0.2</v>
      </c>
      <c r="J251">
        <v>2080</v>
      </c>
      <c r="K251">
        <v>26</v>
      </c>
      <c r="L251">
        <v>34</v>
      </c>
      <c r="M251" t="s">
        <v>332</v>
      </c>
      <c r="N251">
        <v>73</v>
      </c>
      <c r="O251" t="s">
        <v>333</v>
      </c>
      <c r="P251">
        <f>"01681/0371"</f>
        <v>0</v>
      </c>
      <c r="Q251" t="s">
        <v>683</v>
      </c>
      <c r="R251" t="s">
        <v>954</v>
      </c>
      <c r="S251" s="2">
        <v>43678</v>
      </c>
      <c r="T251" t="s">
        <v>961</v>
      </c>
      <c r="U251">
        <v>0</v>
      </c>
      <c r="V251" t="s">
        <v>973</v>
      </c>
      <c r="X251">
        <v>0</v>
      </c>
      <c r="AA251">
        <v>0</v>
      </c>
      <c r="AB251">
        <v>0</v>
      </c>
      <c r="AC251" t="s">
        <v>1013</v>
      </c>
      <c r="AG251">
        <v>0</v>
      </c>
      <c r="AI251">
        <v>42.88881808</v>
      </c>
      <c r="AJ251" t="s">
        <v>973</v>
      </c>
      <c r="AL251">
        <v>-105.58433353</v>
      </c>
      <c r="AN251" t="s">
        <v>1176</v>
      </c>
      <c r="AO251">
        <v>2.697688125290497</v>
      </c>
      <c r="AP251" t="s">
        <v>1519</v>
      </c>
      <c r="AQ251">
        <v>2019</v>
      </c>
      <c r="AR251">
        <v>18</v>
      </c>
    </row>
    <row r="252" spans="1:44">
      <c r="A252" t="s">
        <v>44</v>
      </c>
      <c r="B252" s="2">
        <v>43368</v>
      </c>
      <c r="C252" s="2">
        <v>43388</v>
      </c>
      <c r="D252" t="s">
        <v>62</v>
      </c>
      <c r="E252">
        <v>48</v>
      </c>
      <c r="F252" t="s">
        <v>155</v>
      </c>
      <c r="G252" t="s">
        <v>257</v>
      </c>
      <c r="J252">
        <v>6591</v>
      </c>
      <c r="K252">
        <v>22</v>
      </c>
      <c r="L252">
        <v>34</v>
      </c>
      <c r="M252" t="s">
        <v>332</v>
      </c>
      <c r="N252">
        <v>73</v>
      </c>
      <c r="O252" t="s">
        <v>333</v>
      </c>
      <c r="P252" t="s">
        <v>357</v>
      </c>
      <c r="Q252" t="s">
        <v>639</v>
      </c>
      <c r="R252" t="s">
        <v>956</v>
      </c>
      <c r="S252" s="2">
        <v>43368</v>
      </c>
      <c r="T252" t="s">
        <v>961</v>
      </c>
      <c r="U252">
        <v>1</v>
      </c>
      <c r="V252" t="s">
        <v>973</v>
      </c>
      <c r="X252">
        <v>24</v>
      </c>
      <c r="AA252">
        <v>0</v>
      </c>
      <c r="AB252">
        <v>0</v>
      </c>
      <c r="AC252" t="s">
        <v>992</v>
      </c>
      <c r="AG252">
        <v>0</v>
      </c>
      <c r="AI252">
        <v>42.90324524</v>
      </c>
      <c r="AJ252" t="s">
        <v>973</v>
      </c>
      <c r="AL252">
        <v>-105.60388846</v>
      </c>
      <c r="AN252" t="s">
        <v>1175</v>
      </c>
      <c r="AO252">
        <v>2.515138438168782</v>
      </c>
      <c r="AP252" t="s">
        <v>1519</v>
      </c>
      <c r="AQ252">
        <v>2018</v>
      </c>
      <c r="AR252">
        <v>18</v>
      </c>
    </row>
    <row r="253" spans="1:44">
      <c r="A253" t="s">
        <v>44</v>
      </c>
      <c r="B253" s="2">
        <v>43368</v>
      </c>
      <c r="C253" s="2">
        <v>43388</v>
      </c>
      <c r="D253" t="s">
        <v>62</v>
      </c>
      <c r="E253">
        <v>48</v>
      </c>
      <c r="F253" t="s">
        <v>155</v>
      </c>
      <c r="G253" t="s">
        <v>257</v>
      </c>
      <c r="J253">
        <v>6591</v>
      </c>
      <c r="K253">
        <v>2</v>
      </c>
      <c r="L253">
        <v>33</v>
      </c>
      <c r="M253" t="s">
        <v>332</v>
      </c>
      <c r="N253">
        <v>73</v>
      </c>
      <c r="O253" t="s">
        <v>333</v>
      </c>
      <c r="P253" t="s">
        <v>357</v>
      </c>
      <c r="Q253" t="s">
        <v>639</v>
      </c>
      <c r="R253" t="s">
        <v>956</v>
      </c>
      <c r="S253" s="2">
        <v>43368</v>
      </c>
      <c r="T253" t="s">
        <v>961</v>
      </c>
      <c r="U253">
        <v>1</v>
      </c>
      <c r="V253" t="s">
        <v>973</v>
      </c>
      <c r="X253">
        <v>24</v>
      </c>
      <c r="AA253">
        <v>0</v>
      </c>
      <c r="AB253">
        <v>0</v>
      </c>
      <c r="AC253" t="s">
        <v>992</v>
      </c>
      <c r="AG253">
        <v>0</v>
      </c>
      <c r="AI253">
        <v>42.85970815</v>
      </c>
      <c r="AJ253" t="s">
        <v>973</v>
      </c>
      <c r="AL253">
        <v>-105.58463117</v>
      </c>
      <c r="AN253" t="s">
        <v>1116</v>
      </c>
      <c r="AO253">
        <v>2.672820367652951</v>
      </c>
      <c r="AP253" t="s">
        <v>1523</v>
      </c>
      <c r="AQ253">
        <v>2018</v>
      </c>
      <c r="AR253">
        <v>18</v>
      </c>
    </row>
    <row r="254" spans="1:44">
      <c r="A254" t="s">
        <v>44</v>
      </c>
      <c r="B254" s="2">
        <v>43368</v>
      </c>
      <c r="C254" s="2">
        <v>43388</v>
      </c>
      <c r="D254" t="s">
        <v>62</v>
      </c>
      <c r="E254">
        <v>48</v>
      </c>
      <c r="F254" t="s">
        <v>155</v>
      </c>
      <c r="G254" t="s">
        <v>257</v>
      </c>
      <c r="J254">
        <v>6591</v>
      </c>
      <c r="K254">
        <v>5</v>
      </c>
      <c r="L254">
        <v>33</v>
      </c>
      <c r="M254" t="s">
        <v>332</v>
      </c>
      <c r="N254">
        <v>73</v>
      </c>
      <c r="O254" t="s">
        <v>333</v>
      </c>
      <c r="P254" t="s">
        <v>357</v>
      </c>
      <c r="Q254" t="s">
        <v>639</v>
      </c>
      <c r="R254" t="s">
        <v>956</v>
      </c>
      <c r="S254" s="2">
        <v>43368</v>
      </c>
      <c r="T254" t="s">
        <v>961</v>
      </c>
      <c r="U254">
        <v>1</v>
      </c>
      <c r="V254" t="s">
        <v>973</v>
      </c>
      <c r="X254">
        <v>24</v>
      </c>
      <c r="AA254">
        <v>0</v>
      </c>
      <c r="AB254">
        <v>0</v>
      </c>
      <c r="AC254" t="s">
        <v>992</v>
      </c>
      <c r="AG254">
        <v>0</v>
      </c>
      <c r="AI254">
        <v>42.85958221</v>
      </c>
      <c r="AJ254" t="s">
        <v>973</v>
      </c>
      <c r="AL254">
        <v>-105.64316632</v>
      </c>
      <c r="AN254" t="s">
        <v>1171</v>
      </c>
      <c r="AO254">
        <v>1.110750164897907</v>
      </c>
      <c r="AP254" t="s">
        <v>1522</v>
      </c>
      <c r="AQ254">
        <v>2018</v>
      </c>
      <c r="AR254">
        <v>18</v>
      </c>
    </row>
    <row r="255" spans="1:44">
      <c r="A255" t="s">
        <v>44</v>
      </c>
      <c r="B255" s="2">
        <v>43368</v>
      </c>
      <c r="C255" s="2">
        <v>43388</v>
      </c>
      <c r="D255" t="s">
        <v>62</v>
      </c>
      <c r="E255">
        <v>48</v>
      </c>
      <c r="F255" t="s">
        <v>155</v>
      </c>
      <c r="G255" t="s">
        <v>257</v>
      </c>
      <c r="J255">
        <v>6591</v>
      </c>
      <c r="K255">
        <v>2</v>
      </c>
      <c r="L255">
        <v>33</v>
      </c>
      <c r="M255" t="s">
        <v>332</v>
      </c>
      <c r="N255">
        <v>73</v>
      </c>
      <c r="O255" t="s">
        <v>333</v>
      </c>
      <c r="P255" t="s">
        <v>357</v>
      </c>
      <c r="Q255" t="s">
        <v>639</v>
      </c>
      <c r="R255" t="s">
        <v>956</v>
      </c>
      <c r="S255" s="2">
        <v>43368</v>
      </c>
      <c r="T255" t="s">
        <v>961</v>
      </c>
      <c r="U255">
        <v>1</v>
      </c>
      <c r="V255" t="s">
        <v>973</v>
      </c>
      <c r="X255">
        <v>24</v>
      </c>
      <c r="AA255">
        <v>0</v>
      </c>
      <c r="AB255">
        <v>0</v>
      </c>
      <c r="AC255" t="s">
        <v>992</v>
      </c>
      <c r="AG255">
        <v>0</v>
      </c>
      <c r="AI255">
        <v>42.85970815</v>
      </c>
      <c r="AJ255" t="s">
        <v>973</v>
      </c>
      <c r="AL255">
        <v>-105.58463117</v>
      </c>
      <c r="AN255" t="s">
        <v>1116</v>
      </c>
      <c r="AO255">
        <v>2.672820367652951</v>
      </c>
      <c r="AP255" t="s">
        <v>1523</v>
      </c>
      <c r="AQ255">
        <v>2018</v>
      </c>
      <c r="AR255">
        <v>18</v>
      </c>
    </row>
    <row r="256" spans="1:44">
      <c r="A256" t="s">
        <v>44</v>
      </c>
      <c r="B256" s="2">
        <v>43368</v>
      </c>
      <c r="C256" s="2">
        <v>43388</v>
      </c>
      <c r="D256" t="s">
        <v>62</v>
      </c>
      <c r="E256">
        <v>48</v>
      </c>
      <c r="F256" t="s">
        <v>155</v>
      </c>
      <c r="G256" t="s">
        <v>257</v>
      </c>
      <c r="J256">
        <v>6591</v>
      </c>
      <c r="K256">
        <v>2</v>
      </c>
      <c r="L256">
        <v>33</v>
      </c>
      <c r="M256" t="s">
        <v>332</v>
      </c>
      <c r="N256">
        <v>73</v>
      </c>
      <c r="O256" t="s">
        <v>333</v>
      </c>
      <c r="P256" t="s">
        <v>357</v>
      </c>
      <c r="Q256" t="s">
        <v>639</v>
      </c>
      <c r="R256" t="s">
        <v>956</v>
      </c>
      <c r="S256" s="2">
        <v>43368</v>
      </c>
      <c r="T256" t="s">
        <v>961</v>
      </c>
      <c r="U256">
        <v>1</v>
      </c>
      <c r="V256" t="s">
        <v>973</v>
      </c>
      <c r="X256">
        <v>24</v>
      </c>
      <c r="AA256">
        <v>0</v>
      </c>
      <c r="AB256">
        <v>0</v>
      </c>
      <c r="AC256" t="s">
        <v>992</v>
      </c>
      <c r="AG256">
        <v>0</v>
      </c>
      <c r="AI256">
        <v>42.85970815</v>
      </c>
      <c r="AJ256" t="s">
        <v>973</v>
      </c>
      <c r="AL256">
        <v>-105.58463117</v>
      </c>
      <c r="AN256" t="s">
        <v>1116</v>
      </c>
      <c r="AO256">
        <v>2.672820367652951</v>
      </c>
      <c r="AP256" t="s">
        <v>1523</v>
      </c>
      <c r="AQ256">
        <v>2018</v>
      </c>
      <c r="AR256">
        <v>18</v>
      </c>
    </row>
    <row r="257" spans="1:44">
      <c r="A257" t="s">
        <v>44</v>
      </c>
      <c r="B257" s="2">
        <v>43368</v>
      </c>
      <c r="C257" s="2">
        <v>43388</v>
      </c>
      <c r="D257" t="s">
        <v>62</v>
      </c>
      <c r="E257">
        <v>48</v>
      </c>
      <c r="F257" t="s">
        <v>155</v>
      </c>
      <c r="G257" t="s">
        <v>257</v>
      </c>
      <c r="J257">
        <v>6591</v>
      </c>
      <c r="K257">
        <v>33</v>
      </c>
      <c r="L257">
        <v>34</v>
      </c>
      <c r="M257" t="s">
        <v>332</v>
      </c>
      <c r="N257">
        <v>73</v>
      </c>
      <c r="O257" t="s">
        <v>333</v>
      </c>
      <c r="P257" t="s">
        <v>357</v>
      </c>
      <c r="Q257" t="s">
        <v>639</v>
      </c>
      <c r="R257" t="s">
        <v>956</v>
      </c>
      <c r="S257" s="2">
        <v>43368</v>
      </c>
      <c r="T257" t="s">
        <v>961</v>
      </c>
      <c r="U257">
        <v>1</v>
      </c>
      <c r="V257" t="s">
        <v>973</v>
      </c>
      <c r="X257">
        <v>24</v>
      </c>
      <c r="AA257">
        <v>0</v>
      </c>
      <c r="AB257">
        <v>0</v>
      </c>
      <c r="AC257" t="s">
        <v>992</v>
      </c>
      <c r="AG257">
        <v>0</v>
      </c>
      <c r="AI257">
        <v>42.87418488</v>
      </c>
      <c r="AJ257" t="s">
        <v>973</v>
      </c>
      <c r="AL257">
        <v>-105.62356556</v>
      </c>
      <c r="AN257" t="s">
        <v>1163</v>
      </c>
      <c r="AO257">
        <v>0.5068877007163649</v>
      </c>
      <c r="AP257" t="s">
        <v>1520</v>
      </c>
      <c r="AQ257">
        <v>2018</v>
      </c>
      <c r="AR257">
        <v>18</v>
      </c>
    </row>
    <row r="258" spans="1:44">
      <c r="A258" t="s">
        <v>44</v>
      </c>
      <c r="B258" s="2">
        <v>43368</v>
      </c>
      <c r="C258" s="2">
        <v>43388</v>
      </c>
      <c r="D258" t="s">
        <v>62</v>
      </c>
      <c r="E258">
        <v>48</v>
      </c>
      <c r="F258" t="s">
        <v>155</v>
      </c>
      <c r="G258" t="s">
        <v>257</v>
      </c>
      <c r="J258">
        <v>6591</v>
      </c>
      <c r="K258">
        <v>31</v>
      </c>
      <c r="L258">
        <v>34</v>
      </c>
      <c r="M258" t="s">
        <v>332</v>
      </c>
      <c r="N258">
        <v>73</v>
      </c>
      <c r="O258" t="s">
        <v>333</v>
      </c>
      <c r="P258" t="s">
        <v>357</v>
      </c>
      <c r="Q258" t="s">
        <v>639</v>
      </c>
      <c r="R258" t="s">
        <v>956</v>
      </c>
      <c r="S258" s="2">
        <v>43368</v>
      </c>
      <c r="T258" t="s">
        <v>961</v>
      </c>
      <c r="U258">
        <v>1</v>
      </c>
      <c r="V258" t="s">
        <v>973</v>
      </c>
      <c r="X258">
        <v>24</v>
      </c>
      <c r="AA258">
        <v>0</v>
      </c>
      <c r="AB258">
        <v>0</v>
      </c>
      <c r="AC258" t="s">
        <v>992</v>
      </c>
      <c r="AG258">
        <v>0</v>
      </c>
      <c r="AI258">
        <v>42.87402082</v>
      </c>
      <c r="AJ258" t="s">
        <v>973</v>
      </c>
      <c r="AL258">
        <v>-105.66279756</v>
      </c>
      <c r="AN258" t="s">
        <v>1164</v>
      </c>
      <c r="AO258">
        <v>1.484315542408609</v>
      </c>
      <c r="AP258" t="s">
        <v>1526</v>
      </c>
      <c r="AQ258">
        <v>2018</v>
      </c>
      <c r="AR258">
        <v>18</v>
      </c>
    </row>
    <row r="259" spans="1:44">
      <c r="A259" t="s">
        <v>44</v>
      </c>
      <c r="B259" s="2">
        <v>43368</v>
      </c>
      <c r="C259" s="2">
        <v>43388</v>
      </c>
      <c r="D259" t="s">
        <v>62</v>
      </c>
      <c r="E259">
        <v>48</v>
      </c>
      <c r="F259" t="s">
        <v>155</v>
      </c>
      <c r="G259" t="s">
        <v>257</v>
      </c>
      <c r="J259">
        <v>6591</v>
      </c>
      <c r="K259">
        <v>31</v>
      </c>
      <c r="L259">
        <v>34</v>
      </c>
      <c r="M259" t="s">
        <v>332</v>
      </c>
      <c r="N259">
        <v>73</v>
      </c>
      <c r="O259" t="s">
        <v>333</v>
      </c>
      <c r="P259" t="s">
        <v>357</v>
      </c>
      <c r="Q259" t="s">
        <v>639</v>
      </c>
      <c r="R259" t="s">
        <v>956</v>
      </c>
      <c r="S259" s="2">
        <v>43368</v>
      </c>
      <c r="T259" t="s">
        <v>961</v>
      </c>
      <c r="U259">
        <v>1</v>
      </c>
      <c r="V259" t="s">
        <v>973</v>
      </c>
      <c r="X259">
        <v>24</v>
      </c>
      <c r="AA259">
        <v>0</v>
      </c>
      <c r="AB259">
        <v>0</v>
      </c>
      <c r="AC259" t="s">
        <v>992</v>
      </c>
      <c r="AG259">
        <v>0</v>
      </c>
      <c r="AI259">
        <v>42.87402082</v>
      </c>
      <c r="AJ259" t="s">
        <v>973</v>
      </c>
      <c r="AL259">
        <v>-105.66279756</v>
      </c>
      <c r="AN259" t="s">
        <v>1164</v>
      </c>
      <c r="AO259">
        <v>1.484315542408609</v>
      </c>
      <c r="AP259" t="s">
        <v>1526</v>
      </c>
      <c r="AQ259">
        <v>2018</v>
      </c>
      <c r="AR259">
        <v>18</v>
      </c>
    </row>
    <row r="260" spans="1:44">
      <c r="A260" t="s">
        <v>44</v>
      </c>
      <c r="B260" s="2">
        <v>43368</v>
      </c>
      <c r="C260" s="2">
        <v>43388</v>
      </c>
      <c r="D260" t="s">
        <v>62</v>
      </c>
      <c r="E260">
        <v>48</v>
      </c>
      <c r="F260" t="s">
        <v>155</v>
      </c>
      <c r="G260" t="s">
        <v>257</v>
      </c>
      <c r="J260">
        <v>6591</v>
      </c>
      <c r="K260">
        <v>2</v>
      </c>
      <c r="L260">
        <v>33</v>
      </c>
      <c r="M260" t="s">
        <v>332</v>
      </c>
      <c r="N260">
        <v>73</v>
      </c>
      <c r="O260" t="s">
        <v>333</v>
      </c>
      <c r="P260" t="s">
        <v>357</v>
      </c>
      <c r="Q260" t="s">
        <v>639</v>
      </c>
      <c r="R260" t="s">
        <v>956</v>
      </c>
      <c r="S260" s="2">
        <v>43368</v>
      </c>
      <c r="T260" t="s">
        <v>961</v>
      </c>
      <c r="U260">
        <v>1</v>
      </c>
      <c r="V260" t="s">
        <v>973</v>
      </c>
      <c r="X260">
        <v>24</v>
      </c>
      <c r="AA260">
        <v>0</v>
      </c>
      <c r="AB260">
        <v>0</v>
      </c>
      <c r="AC260" t="s">
        <v>992</v>
      </c>
      <c r="AG260">
        <v>0</v>
      </c>
      <c r="AI260">
        <v>42.85970815</v>
      </c>
      <c r="AJ260" t="s">
        <v>973</v>
      </c>
      <c r="AL260">
        <v>-105.58463117</v>
      </c>
      <c r="AN260" t="s">
        <v>1116</v>
      </c>
      <c r="AO260">
        <v>2.672820367652951</v>
      </c>
      <c r="AP260" t="s">
        <v>1523</v>
      </c>
      <c r="AQ260">
        <v>2018</v>
      </c>
      <c r="AR260">
        <v>18</v>
      </c>
    </row>
    <row r="261" spans="1:44">
      <c r="A261" t="s">
        <v>44</v>
      </c>
      <c r="B261" s="2">
        <v>43368</v>
      </c>
      <c r="C261" s="2">
        <v>43388</v>
      </c>
      <c r="D261" t="s">
        <v>62</v>
      </c>
      <c r="E261">
        <v>48</v>
      </c>
      <c r="F261" t="s">
        <v>155</v>
      </c>
      <c r="G261" t="s">
        <v>257</v>
      </c>
      <c r="J261">
        <v>6591</v>
      </c>
      <c r="K261">
        <v>4</v>
      </c>
      <c r="L261">
        <v>33</v>
      </c>
      <c r="M261" t="s">
        <v>332</v>
      </c>
      <c r="N261">
        <v>73</v>
      </c>
      <c r="O261" t="s">
        <v>333</v>
      </c>
      <c r="P261" t="s">
        <v>357</v>
      </c>
      <c r="Q261" t="s">
        <v>639</v>
      </c>
      <c r="R261" t="s">
        <v>956</v>
      </c>
      <c r="S261" s="2">
        <v>43368</v>
      </c>
      <c r="T261" t="s">
        <v>961</v>
      </c>
      <c r="U261">
        <v>1</v>
      </c>
      <c r="V261" t="s">
        <v>973</v>
      </c>
      <c r="X261">
        <v>24</v>
      </c>
      <c r="AA261">
        <v>0</v>
      </c>
      <c r="AB261">
        <v>0</v>
      </c>
      <c r="AC261" t="s">
        <v>992</v>
      </c>
      <c r="AG261">
        <v>0</v>
      </c>
      <c r="AI261">
        <v>42.85961656</v>
      </c>
      <c r="AJ261" t="s">
        <v>973</v>
      </c>
      <c r="AL261">
        <v>-105.62352744</v>
      </c>
      <c r="AN261" t="s">
        <v>1162</v>
      </c>
      <c r="AO261">
        <v>1.117907422193726</v>
      </c>
      <c r="AP261" t="s">
        <v>1523</v>
      </c>
      <c r="AQ261">
        <v>2018</v>
      </c>
      <c r="AR261">
        <v>18</v>
      </c>
    </row>
    <row r="262" spans="1:44">
      <c r="A262" t="s">
        <v>44</v>
      </c>
      <c r="B262" s="2">
        <v>43368</v>
      </c>
      <c r="C262" s="2">
        <v>43388</v>
      </c>
      <c r="D262" t="s">
        <v>62</v>
      </c>
      <c r="E262">
        <v>48</v>
      </c>
      <c r="F262" t="s">
        <v>155</v>
      </c>
      <c r="G262" t="s">
        <v>257</v>
      </c>
      <c r="J262">
        <v>6591</v>
      </c>
      <c r="K262">
        <v>21</v>
      </c>
      <c r="L262">
        <v>34</v>
      </c>
      <c r="M262" t="s">
        <v>332</v>
      </c>
      <c r="N262">
        <v>73</v>
      </c>
      <c r="O262" t="s">
        <v>333</v>
      </c>
      <c r="P262" t="s">
        <v>357</v>
      </c>
      <c r="Q262" t="s">
        <v>639</v>
      </c>
      <c r="R262" t="s">
        <v>956</v>
      </c>
      <c r="S262" s="2">
        <v>43368</v>
      </c>
      <c r="T262" t="s">
        <v>961</v>
      </c>
      <c r="U262">
        <v>1</v>
      </c>
      <c r="V262" t="s">
        <v>973</v>
      </c>
      <c r="X262">
        <v>24</v>
      </c>
      <c r="AA262">
        <v>0</v>
      </c>
      <c r="AB262">
        <v>0</v>
      </c>
      <c r="AC262" t="s">
        <v>992</v>
      </c>
      <c r="AG262">
        <v>0</v>
      </c>
      <c r="AI262">
        <v>42.90320327</v>
      </c>
      <c r="AJ262" t="s">
        <v>973</v>
      </c>
      <c r="AL262">
        <v>-105.62356551</v>
      </c>
      <c r="AN262" t="s">
        <v>1182</v>
      </c>
      <c r="AO262">
        <v>2.075016378962194</v>
      </c>
      <c r="AP262" t="s">
        <v>1519</v>
      </c>
      <c r="AQ262">
        <v>2018</v>
      </c>
      <c r="AR262">
        <v>18</v>
      </c>
    </row>
    <row r="263" spans="1:44">
      <c r="A263" t="s">
        <v>44</v>
      </c>
      <c r="B263" s="2">
        <v>43368</v>
      </c>
      <c r="C263" s="2">
        <v>43388</v>
      </c>
      <c r="D263" t="s">
        <v>62</v>
      </c>
      <c r="E263">
        <v>48</v>
      </c>
      <c r="F263" t="s">
        <v>155</v>
      </c>
      <c r="G263" t="s">
        <v>257</v>
      </c>
      <c r="J263">
        <v>6591</v>
      </c>
      <c r="K263">
        <v>32</v>
      </c>
      <c r="L263">
        <v>34</v>
      </c>
      <c r="M263" t="s">
        <v>332</v>
      </c>
      <c r="N263">
        <v>73</v>
      </c>
      <c r="O263" t="s">
        <v>333</v>
      </c>
      <c r="P263" t="s">
        <v>357</v>
      </c>
      <c r="Q263" t="s">
        <v>639</v>
      </c>
      <c r="R263" t="s">
        <v>956</v>
      </c>
      <c r="S263" s="2">
        <v>43368</v>
      </c>
      <c r="T263" t="s">
        <v>961</v>
      </c>
      <c r="U263">
        <v>1</v>
      </c>
      <c r="V263" t="s">
        <v>973</v>
      </c>
      <c r="X263">
        <v>24</v>
      </c>
      <c r="AA263">
        <v>0</v>
      </c>
      <c r="AB263">
        <v>0</v>
      </c>
      <c r="AC263" t="s">
        <v>992</v>
      </c>
      <c r="AG263">
        <v>0</v>
      </c>
      <c r="AI263">
        <v>42.87410094</v>
      </c>
      <c r="AJ263" t="s">
        <v>973</v>
      </c>
      <c r="AL263">
        <v>-105.64314341</v>
      </c>
      <c r="AN263" t="s">
        <v>1169</v>
      </c>
      <c r="AO263">
        <v>0.4868403027770971</v>
      </c>
      <c r="AP263" t="s">
        <v>1526</v>
      </c>
      <c r="AQ263">
        <v>2018</v>
      </c>
      <c r="AR263">
        <v>18</v>
      </c>
    </row>
    <row r="264" spans="1:44">
      <c r="A264" t="s">
        <v>44</v>
      </c>
      <c r="B264" s="2">
        <v>43368</v>
      </c>
      <c r="C264" s="2">
        <v>43388</v>
      </c>
      <c r="D264" t="s">
        <v>62</v>
      </c>
      <c r="E264">
        <v>48</v>
      </c>
      <c r="F264" t="s">
        <v>155</v>
      </c>
      <c r="G264" t="s">
        <v>257</v>
      </c>
      <c r="J264">
        <v>6591</v>
      </c>
      <c r="K264">
        <v>2</v>
      </c>
      <c r="L264">
        <v>33</v>
      </c>
      <c r="M264" t="s">
        <v>332</v>
      </c>
      <c r="N264">
        <v>73</v>
      </c>
      <c r="O264" t="s">
        <v>333</v>
      </c>
      <c r="P264" t="s">
        <v>357</v>
      </c>
      <c r="Q264" t="s">
        <v>639</v>
      </c>
      <c r="R264" t="s">
        <v>956</v>
      </c>
      <c r="S264" s="2">
        <v>43368</v>
      </c>
      <c r="T264" t="s">
        <v>961</v>
      </c>
      <c r="U264">
        <v>1</v>
      </c>
      <c r="V264" t="s">
        <v>973</v>
      </c>
      <c r="X264">
        <v>24</v>
      </c>
      <c r="AA264">
        <v>0</v>
      </c>
      <c r="AB264">
        <v>0</v>
      </c>
      <c r="AC264" t="s">
        <v>992</v>
      </c>
      <c r="AG264">
        <v>0</v>
      </c>
      <c r="AI264">
        <v>42.85970815</v>
      </c>
      <c r="AJ264" t="s">
        <v>973</v>
      </c>
      <c r="AL264">
        <v>-105.58463117</v>
      </c>
      <c r="AN264" t="s">
        <v>1116</v>
      </c>
      <c r="AO264">
        <v>2.672820367652951</v>
      </c>
      <c r="AP264" t="s">
        <v>1523</v>
      </c>
      <c r="AQ264">
        <v>2018</v>
      </c>
      <c r="AR264">
        <v>18</v>
      </c>
    </row>
    <row r="265" spans="1:44">
      <c r="A265" t="s">
        <v>44</v>
      </c>
      <c r="B265" s="2">
        <v>43368</v>
      </c>
      <c r="C265" s="2">
        <v>43388</v>
      </c>
      <c r="D265" t="s">
        <v>62</v>
      </c>
      <c r="E265">
        <v>48</v>
      </c>
      <c r="F265" t="s">
        <v>155</v>
      </c>
      <c r="G265" t="s">
        <v>257</v>
      </c>
      <c r="J265">
        <v>6591</v>
      </c>
      <c r="K265">
        <v>5</v>
      </c>
      <c r="L265">
        <v>33</v>
      </c>
      <c r="M265" t="s">
        <v>332</v>
      </c>
      <c r="N265">
        <v>73</v>
      </c>
      <c r="O265" t="s">
        <v>333</v>
      </c>
      <c r="P265" t="s">
        <v>357</v>
      </c>
      <c r="Q265" t="s">
        <v>639</v>
      </c>
      <c r="R265" t="s">
        <v>956</v>
      </c>
      <c r="S265" s="2">
        <v>43368</v>
      </c>
      <c r="T265" t="s">
        <v>961</v>
      </c>
      <c r="U265">
        <v>1</v>
      </c>
      <c r="V265" t="s">
        <v>973</v>
      </c>
      <c r="X265">
        <v>24</v>
      </c>
      <c r="AA265">
        <v>0</v>
      </c>
      <c r="AB265">
        <v>0</v>
      </c>
      <c r="AC265" t="s">
        <v>992</v>
      </c>
      <c r="AG265">
        <v>0</v>
      </c>
      <c r="AI265">
        <v>42.85958221</v>
      </c>
      <c r="AJ265" t="s">
        <v>973</v>
      </c>
      <c r="AL265">
        <v>-105.64316632</v>
      </c>
      <c r="AN265" t="s">
        <v>1171</v>
      </c>
      <c r="AO265">
        <v>1.110750164897907</v>
      </c>
      <c r="AP265" t="s">
        <v>1522</v>
      </c>
      <c r="AQ265">
        <v>2018</v>
      </c>
      <c r="AR265">
        <v>18</v>
      </c>
    </row>
    <row r="266" spans="1:44">
      <c r="A266" t="s">
        <v>44</v>
      </c>
      <c r="B266" s="2">
        <v>43368</v>
      </c>
      <c r="C266" s="2">
        <v>43388</v>
      </c>
      <c r="D266" t="s">
        <v>62</v>
      </c>
      <c r="E266">
        <v>48</v>
      </c>
      <c r="F266" t="s">
        <v>155</v>
      </c>
      <c r="G266" t="s">
        <v>257</v>
      </c>
      <c r="J266">
        <v>6591</v>
      </c>
      <c r="K266">
        <v>34</v>
      </c>
      <c r="L266">
        <v>34</v>
      </c>
      <c r="M266" t="s">
        <v>332</v>
      </c>
      <c r="N266">
        <v>73</v>
      </c>
      <c r="O266" t="s">
        <v>333</v>
      </c>
      <c r="P266" t="s">
        <v>357</v>
      </c>
      <c r="Q266" t="s">
        <v>639</v>
      </c>
      <c r="R266" t="s">
        <v>956</v>
      </c>
      <c r="S266" s="2">
        <v>43368</v>
      </c>
      <c r="T266" t="s">
        <v>961</v>
      </c>
      <c r="U266">
        <v>1</v>
      </c>
      <c r="V266" t="s">
        <v>973</v>
      </c>
      <c r="X266">
        <v>24</v>
      </c>
      <c r="AA266">
        <v>0</v>
      </c>
      <c r="AB266">
        <v>0</v>
      </c>
      <c r="AC266" t="s">
        <v>992</v>
      </c>
      <c r="AG266">
        <v>0</v>
      </c>
      <c r="AI266">
        <v>42.87421923</v>
      </c>
      <c r="AJ266" t="s">
        <v>973</v>
      </c>
      <c r="AL266">
        <v>-105.60404875</v>
      </c>
      <c r="AN266" t="s">
        <v>1181</v>
      </c>
      <c r="AO266">
        <v>1.497356911570203</v>
      </c>
      <c r="AP266" t="s">
        <v>1520</v>
      </c>
      <c r="AQ266">
        <v>2018</v>
      </c>
      <c r="AR266">
        <v>18</v>
      </c>
    </row>
    <row r="267" spans="1:44">
      <c r="A267" t="s">
        <v>44</v>
      </c>
      <c r="B267" s="2">
        <v>43368</v>
      </c>
      <c r="C267" s="2">
        <v>43388</v>
      </c>
      <c r="D267" t="s">
        <v>62</v>
      </c>
      <c r="E267">
        <v>48</v>
      </c>
      <c r="F267" t="s">
        <v>155</v>
      </c>
      <c r="G267" t="s">
        <v>257</v>
      </c>
      <c r="J267">
        <v>6591</v>
      </c>
      <c r="K267">
        <v>34</v>
      </c>
      <c r="L267">
        <v>34</v>
      </c>
      <c r="M267" t="s">
        <v>332</v>
      </c>
      <c r="N267">
        <v>73</v>
      </c>
      <c r="O267" t="s">
        <v>333</v>
      </c>
      <c r="P267" t="s">
        <v>357</v>
      </c>
      <c r="Q267" t="s">
        <v>639</v>
      </c>
      <c r="R267" t="s">
        <v>956</v>
      </c>
      <c r="S267" s="2">
        <v>43368</v>
      </c>
      <c r="T267" t="s">
        <v>961</v>
      </c>
      <c r="U267">
        <v>1</v>
      </c>
      <c r="V267" t="s">
        <v>973</v>
      </c>
      <c r="X267">
        <v>24</v>
      </c>
      <c r="AA267">
        <v>0</v>
      </c>
      <c r="AB267">
        <v>0</v>
      </c>
      <c r="AC267" t="s">
        <v>992</v>
      </c>
      <c r="AG267">
        <v>0</v>
      </c>
      <c r="AI267">
        <v>42.87421923</v>
      </c>
      <c r="AJ267" t="s">
        <v>973</v>
      </c>
      <c r="AL267">
        <v>-105.60404875</v>
      </c>
      <c r="AN267" t="s">
        <v>1181</v>
      </c>
      <c r="AO267">
        <v>1.497356911570203</v>
      </c>
      <c r="AP267" t="s">
        <v>1520</v>
      </c>
      <c r="AQ267">
        <v>2018</v>
      </c>
      <c r="AR267">
        <v>18</v>
      </c>
    </row>
    <row r="268" spans="1:44">
      <c r="A268" t="s">
        <v>44</v>
      </c>
      <c r="B268" s="2">
        <v>43368</v>
      </c>
      <c r="C268" s="2">
        <v>43388</v>
      </c>
      <c r="D268" t="s">
        <v>62</v>
      </c>
      <c r="E268">
        <v>48</v>
      </c>
      <c r="F268" t="s">
        <v>155</v>
      </c>
      <c r="G268" t="s">
        <v>257</v>
      </c>
      <c r="J268">
        <v>6591</v>
      </c>
      <c r="K268">
        <v>3</v>
      </c>
      <c r="L268">
        <v>33</v>
      </c>
      <c r="M268" t="s">
        <v>332</v>
      </c>
      <c r="N268">
        <v>73</v>
      </c>
      <c r="O268" t="s">
        <v>333</v>
      </c>
      <c r="P268" t="s">
        <v>357</v>
      </c>
      <c r="Q268" t="s">
        <v>639</v>
      </c>
      <c r="R268" t="s">
        <v>956</v>
      </c>
      <c r="S268" s="2">
        <v>43368</v>
      </c>
      <c r="T268" t="s">
        <v>961</v>
      </c>
      <c r="U268">
        <v>1</v>
      </c>
      <c r="V268" t="s">
        <v>973</v>
      </c>
      <c r="X268">
        <v>24</v>
      </c>
      <c r="AA268">
        <v>0</v>
      </c>
      <c r="AB268">
        <v>0</v>
      </c>
      <c r="AC268" t="s">
        <v>992</v>
      </c>
      <c r="AG268">
        <v>0</v>
      </c>
      <c r="AI268">
        <v>42.85963946</v>
      </c>
      <c r="AJ268" t="s">
        <v>973</v>
      </c>
      <c r="AL268">
        <v>-105.60400301</v>
      </c>
      <c r="AN268" t="s">
        <v>1180</v>
      </c>
      <c r="AO268">
        <v>1.79920061565823</v>
      </c>
      <c r="AP268" t="s">
        <v>1523</v>
      </c>
      <c r="AQ268">
        <v>2018</v>
      </c>
      <c r="AR268">
        <v>18</v>
      </c>
    </row>
    <row r="269" spans="1:44">
      <c r="A269" t="s">
        <v>44</v>
      </c>
      <c r="B269" s="2">
        <v>43368</v>
      </c>
      <c r="C269" s="2">
        <v>43388</v>
      </c>
      <c r="D269" t="s">
        <v>62</v>
      </c>
      <c r="E269">
        <v>48</v>
      </c>
      <c r="F269" t="s">
        <v>155</v>
      </c>
      <c r="G269" t="s">
        <v>257</v>
      </c>
      <c r="J269">
        <v>6591</v>
      </c>
      <c r="K269">
        <v>21</v>
      </c>
      <c r="L269">
        <v>34</v>
      </c>
      <c r="M269" t="s">
        <v>332</v>
      </c>
      <c r="N269">
        <v>73</v>
      </c>
      <c r="O269" t="s">
        <v>333</v>
      </c>
      <c r="P269" t="s">
        <v>357</v>
      </c>
      <c r="Q269" t="s">
        <v>639</v>
      </c>
      <c r="R269" t="s">
        <v>956</v>
      </c>
      <c r="S269" s="2">
        <v>43368</v>
      </c>
      <c r="T269" t="s">
        <v>961</v>
      </c>
      <c r="U269">
        <v>1</v>
      </c>
      <c r="V269" t="s">
        <v>973</v>
      </c>
      <c r="X269">
        <v>24</v>
      </c>
      <c r="AA269">
        <v>0</v>
      </c>
      <c r="AB269">
        <v>0</v>
      </c>
      <c r="AC269" t="s">
        <v>992</v>
      </c>
      <c r="AG269">
        <v>0</v>
      </c>
      <c r="AI269">
        <v>42.90320327</v>
      </c>
      <c r="AJ269" t="s">
        <v>973</v>
      </c>
      <c r="AL269">
        <v>-105.62356551</v>
      </c>
      <c r="AN269" t="s">
        <v>1182</v>
      </c>
      <c r="AO269">
        <v>2.075016378962194</v>
      </c>
      <c r="AP269" t="s">
        <v>1519</v>
      </c>
      <c r="AQ269">
        <v>2018</v>
      </c>
      <c r="AR269">
        <v>18</v>
      </c>
    </row>
    <row r="270" spans="1:44">
      <c r="A270" t="s">
        <v>44</v>
      </c>
      <c r="B270" s="2">
        <v>43368</v>
      </c>
      <c r="C270" s="2">
        <v>43388</v>
      </c>
      <c r="D270" t="s">
        <v>62</v>
      </c>
      <c r="E270">
        <v>48</v>
      </c>
      <c r="F270" t="s">
        <v>155</v>
      </c>
      <c r="G270" t="s">
        <v>257</v>
      </c>
      <c r="J270">
        <v>6591</v>
      </c>
      <c r="K270">
        <v>4</v>
      </c>
      <c r="L270">
        <v>33</v>
      </c>
      <c r="M270" t="s">
        <v>332</v>
      </c>
      <c r="N270">
        <v>73</v>
      </c>
      <c r="O270" t="s">
        <v>333</v>
      </c>
      <c r="P270" t="s">
        <v>357</v>
      </c>
      <c r="Q270" t="s">
        <v>639</v>
      </c>
      <c r="R270" t="s">
        <v>956</v>
      </c>
      <c r="S270" s="2">
        <v>43368</v>
      </c>
      <c r="T270" t="s">
        <v>961</v>
      </c>
      <c r="U270">
        <v>1</v>
      </c>
      <c r="V270" t="s">
        <v>973</v>
      </c>
      <c r="X270">
        <v>24</v>
      </c>
      <c r="AA270">
        <v>0</v>
      </c>
      <c r="AB270">
        <v>0</v>
      </c>
      <c r="AC270" t="s">
        <v>992</v>
      </c>
      <c r="AG270">
        <v>0</v>
      </c>
      <c r="AI270">
        <v>42.85961656</v>
      </c>
      <c r="AJ270" t="s">
        <v>973</v>
      </c>
      <c r="AL270">
        <v>-105.62352744</v>
      </c>
      <c r="AN270" t="s">
        <v>1162</v>
      </c>
      <c r="AO270">
        <v>1.117907422193726</v>
      </c>
      <c r="AP270" t="s">
        <v>1523</v>
      </c>
      <c r="AQ270">
        <v>2018</v>
      </c>
      <c r="AR270">
        <v>18</v>
      </c>
    </row>
    <row r="271" spans="1:44">
      <c r="A271" t="s">
        <v>44</v>
      </c>
      <c r="B271" s="2">
        <v>43368</v>
      </c>
      <c r="C271" s="2">
        <v>43388</v>
      </c>
      <c r="D271" t="s">
        <v>62</v>
      </c>
      <c r="E271">
        <v>48</v>
      </c>
      <c r="F271" t="s">
        <v>155</v>
      </c>
      <c r="G271" t="s">
        <v>257</v>
      </c>
      <c r="J271">
        <v>6591</v>
      </c>
      <c r="K271">
        <v>2</v>
      </c>
      <c r="L271">
        <v>33</v>
      </c>
      <c r="M271" t="s">
        <v>332</v>
      </c>
      <c r="N271">
        <v>73</v>
      </c>
      <c r="O271" t="s">
        <v>333</v>
      </c>
      <c r="P271" t="s">
        <v>357</v>
      </c>
      <c r="Q271" t="s">
        <v>639</v>
      </c>
      <c r="R271" t="s">
        <v>956</v>
      </c>
      <c r="S271" s="2">
        <v>43368</v>
      </c>
      <c r="T271" t="s">
        <v>961</v>
      </c>
      <c r="U271">
        <v>1</v>
      </c>
      <c r="V271" t="s">
        <v>973</v>
      </c>
      <c r="X271">
        <v>24</v>
      </c>
      <c r="AA271">
        <v>0</v>
      </c>
      <c r="AB271">
        <v>0</v>
      </c>
      <c r="AC271" t="s">
        <v>992</v>
      </c>
      <c r="AG271">
        <v>0</v>
      </c>
      <c r="AI271">
        <v>42.85970815</v>
      </c>
      <c r="AJ271" t="s">
        <v>973</v>
      </c>
      <c r="AL271">
        <v>-105.58463117</v>
      </c>
      <c r="AN271" t="s">
        <v>1116</v>
      </c>
      <c r="AO271">
        <v>2.672820367652951</v>
      </c>
      <c r="AP271" t="s">
        <v>1523</v>
      </c>
      <c r="AQ271">
        <v>2018</v>
      </c>
      <c r="AR271">
        <v>18</v>
      </c>
    </row>
    <row r="272" spans="1:44">
      <c r="A272" t="s">
        <v>44</v>
      </c>
      <c r="B272" s="2">
        <v>43368</v>
      </c>
      <c r="C272" s="2">
        <v>43388</v>
      </c>
      <c r="D272" t="s">
        <v>62</v>
      </c>
      <c r="E272">
        <v>48</v>
      </c>
      <c r="F272" t="s">
        <v>155</v>
      </c>
      <c r="G272" t="s">
        <v>257</v>
      </c>
      <c r="J272">
        <v>6591</v>
      </c>
      <c r="K272">
        <v>26</v>
      </c>
      <c r="L272">
        <v>34</v>
      </c>
      <c r="M272" t="s">
        <v>332</v>
      </c>
      <c r="N272">
        <v>73</v>
      </c>
      <c r="O272" t="s">
        <v>333</v>
      </c>
      <c r="P272" t="s">
        <v>357</v>
      </c>
      <c r="Q272" t="s">
        <v>639</v>
      </c>
      <c r="R272" t="s">
        <v>956</v>
      </c>
      <c r="S272" s="2">
        <v>43368</v>
      </c>
      <c r="T272" t="s">
        <v>961</v>
      </c>
      <c r="U272">
        <v>1</v>
      </c>
      <c r="V272" t="s">
        <v>973</v>
      </c>
      <c r="X272">
        <v>24</v>
      </c>
      <c r="AA272">
        <v>0</v>
      </c>
      <c r="AB272">
        <v>0</v>
      </c>
      <c r="AC272" t="s">
        <v>992</v>
      </c>
      <c r="AG272">
        <v>0</v>
      </c>
      <c r="AI272">
        <v>42.88881808</v>
      </c>
      <c r="AJ272" t="s">
        <v>973</v>
      </c>
      <c r="AL272">
        <v>-105.58433353</v>
      </c>
      <c r="AN272" t="s">
        <v>1176</v>
      </c>
      <c r="AO272">
        <v>2.697688125290497</v>
      </c>
      <c r="AP272" t="s">
        <v>1519</v>
      </c>
      <c r="AQ272">
        <v>2018</v>
      </c>
      <c r="AR272">
        <v>18</v>
      </c>
    </row>
    <row r="273" spans="1:44">
      <c r="A273" t="s">
        <v>44</v>
      </c>
      <c r="B273" s="2">
        <v>43368</v>
      </c>
      <c r="C273" s="2">
        <v>43388</v>
      </c>
      <c r="D273" t="s">
        <v>62</v>
      </c>
      <c r="E273">
        <v>48</v>
      </c>
      <c r="F273" t="s">
        <v>155</v>
      </c>
      <c r="G273" t="s">
        <v>257</v>
      </c>
      <c r="J273">
        <v>6591</v>
      </c>
      <c r="K273">
        <v>21</v>
      </c>
      <c r="L273">
        <v>34</v>
      </c>
      <c r="M273" t="s">
        <v>332</v>
      </c>
      <c r="N273">
        <v>73</v>
      </c>
      <c r="O273" t="s">
        <v>333</v>
      </c>
      <c r="P273" t="s">
        <v>357</v>
      </c>
      <c r="Q273" t="s">
        <v>639</v>
      </c>
      <c r="R273" t="s">
        <v>956</v>
      </c>
      <c r="S273" s="2">
        <v>43368</v>
      </c>
      <c r="T273" t="s">
        <v>961</v>
      </c>
      <c r="U273">
        <v>1</v>
      </c>
      <c r="V273" t="s">
        <v>973</v>
      </c>
      <c r="X273">
        <v>24</v>
      </c>
      <c r="AA273">
        <v>0</v>
      </c>
      <c r="AB273">
        <v>0</v>
      </c>
      <c r="AC273" t="s">
        <v>992</v>
      </c>
      <c r="AG273">
        <v>0</v>
      </c>
      <c r="AI273">
        <v>42.90320327</v>
      </c>
      <c r="AJ273" t="s">
        <v>973</v>
      </c>
      <c r="AL273">
        <v>-105.62356551</v>
      </c>
      <c r="AN273" t="s">
        <v>1182</v>
      </c>
      <c r="AO273">
        <v>2.075016378962194</v>
      </c>
      <c r="AP273" t="s">
        <v>1519</v>
      </c>
      <c r="AQ273">
        <v>2018</v>
      </c>
      <c r="AR273">
        <v>18</v>
      </c>
    </row>
    <row r="274" spans="1:44">
      <c r="A274" t="s">
        <v>44</v>
      </c>
      <c r="B274" s="2">
        <v>43368</v>
      </c>
      <c r="C274" s="2">
        <v>43388</v>
      </c>
      <c r="D274" t="s">
        <v>62</v>
      </c>
      <c r="E274">
        <v>48</v>
      </c>
      <c r="F274" t="s">
        <v>155</v>
      </c>
      <c r="G274" t="s">
        <v>257</v>
      </c>
      <c r="J274">
        <v>6591</v>
      </c>
      <c r="K274">
        <v>4</v>
      </c>
      <c r="L274">
        <v>33</v>
      </c>
      <c r="M274" t="s">
        <v>332</v>
      </c>
      <c r="N274">
        <v>73</v>
      </c>
      <c r="O274" t="s">
        <v>333</v>
      </c>
      <c r="P274" t="s">
        <v>357</v>
      </c>
      <c r="Q274" t="s">
        <v>639</v>
      </c>
      <c r="R274" t="s">
        <v>956</v>
      </c>
      <c r="S274" s="2">
        <v>43368</v>
      </c>
      <c r="T274" t="s">
        <v>961</v>
      </c>
      <c r="U274">
        <v>1</v>
      </c>
      <c r="V274" t="s">
        <v>973</v>
      </c>
      <c r="X274">
        <v>24</v>
      </c>
      <c r="AA274">
        <v>0</v>
      </c>
      <c r="AB274">
        <v>0</v>
      </c>
      <c r="AC274" t="s">
        <v>992</v>
      </c>
      <c r="AG274">
        <v>0</v>
      </c>
      <c r="AI274">
        <v>42.85961656</v>
      </c>
      <c r="AJ274" t="s">
        <v>973</v>
      </c>
      <c r="AL274">
        <v>-105.62352744</v>
      </c>
      <c r="AN274" t="s">
        <v>1162</v>
      </c>
      <c r="AO274">
        <v>1.117907422193726</v>
      </c>
      <c r="AP274" t="s">
        <v>1523</v>
      </c>
      <c r="AQ274">
        <v>2018</v>
      </c>
      <c r="AR274">
        <v>18</v>
      </c>
    </row>
    <row r="275" spans="1:44">
      <c r="A275" t="s">
        <v>44</v>
      </c>
      <c r="B275" s="2">
        <v>43368</v>
      </c>
      <c r="C275" s="2">
        <v>43388</v>
      </c>
      <c r="D275" t="s">
        <v>62</v>
      </c>
      <c r="E275">
        <v>48</v>
      </c>
      <c r="F275" t="s">
        <v>155</v>
      </c>
      <c r="G275" t="s">
        <v>257</v>
      </c>
      <c r="J275">
        <v>6591</v>
      </c>
      <c r="K275">
        <v>21</v>
      </c>
      <c r="L275">
        <v>34</v>
      </c>
      <c r="M275" t="s">
        <v>332</v>
      </c>
      <c r="N275">
        <v>73</v>
      </c>
      <c r="O275" t="s">
        <v>333</v>
      </c>
      <c r="P275" t="s">
        <v>357</v>
      </c>
      <c r="Q275" t="s">
        <v>639</v>
      </c>
      <c r="R275" t="s">
        <v>956</v>
      </c>
      <c r="S275" s="2">
        <v>43368</v>
      </c>
      <c r="T275" t="s">
        <v>961</v>
      </c>
      <c r="U275">
        <v>1</v>
      </c>
      <c r="V275" t="s">
        <v>973</v>
      </c>
      <c r="X275">
        <v>24</v>
      </c>
      <c r="AA275">
        <v>0</v>
      </c>
      <c r="AB275">
        <v>0</v>
      </c>
      <c r="AC275" t="s">
        <v>992</v>
      </c>
      <c r="AG275">
        <v>0</v>
      </c>
      <c r="AI275">
        <v>42.90320327</v>
      </c>
      <c r="AJ275" t="s">
        <v>973</v>
      </c>
      <c r="AL275">
        <v>-105.62356551</v>
      </c>
      <c r="AN275" t="s">
        <v>1182</v>
      </c>
      <c r="AO275">
        <v>2.075016378962194</v>
      </c>
      <c r="AP275" t="s">
        <v>1519</v>
      </c>
      <c r="AQ275">
        <v>2018</v>
      </c>
      <c r="AR275">
        <v>18</v>
      </c>
    </row>
    <row r="276" spans="1:44">
      <c r="A276" t="s">
        <v>44</v>
      </c>
      <c r="B276" s="2">
        <v>43368</v>
      </c>
      <c r="C276" s="2">
        <v>43388</v>
      </c>
      <c r="D276" t="s">
        <v>62</v>
      </c>
      <c r="E276">
        <v>48</v>
      </c>
      <c r="F276" t="s">
        <v>155</v>
      </c>
      <c r="G276" t="s">
        <v>257</v>
      </c>
      <c r="J276">
        <v>6591</v>
      </c>
      <c r="K276">
        <v>32</v>
      </c>
      <c r="L276">
        <v>34</v>
      </c>
      <c r="M276" t="s">
        <v>332</v>
      </c>
      <c r="N276">
        <v>73</v>
      </c>
      <c r="O276" t="s">
        <v>333</v>
      </c>
      <c r="P276" t="s">
        <v>357</v>
      </c>
      <c r="Q276" t="s">
        <v>639</v>
      </c>
      <c r="R276" t="s">
        <v>956</v>
      </c>
      <c r="S276" s="2">
        <v>43368</v>
      </c>
      <c r="T276" t="s">
        <v>961</v>
      </c>
      <c r="U276">
        <v>1</v>
      </c>
      <c r="V276" t="s">
        <v>973</v>
      </c>
      <c r="X276">
        <v>24</v>
      </c>
      <c r="AA276">
        <v>0</v>
      </c>
      <c r="AB276">
        <v>0</v>
      </c>
      <c r="AC276" t="s">
        <v>992</v>
      </c>
      <c r="AG276">
        <v>0</v>
      </c>
      <c r="AI276">
        <v>42.87410094</v>
      </c>
      <c r="AJ276" t="s">
        <v>973</v>
      </c>
      <c r="AL276">
        <v>-105.64314341</v>
      </c>
      <c r="AN276" t="s">
        <v>1169</v>
      </c>
      <c r="AO276">
        <v>0.4868403027770971</v>
      </c>
      <c r="AP276" t="s">
        <v>1526</v>
      </c>
      <c r="AQ276">
        <v>2018</v>
      </c>
      <c r="AR276">
        <v>18</v>
      </c>
    </row>
    <row r="277" spans="1:44">
      <c r="A277" t="s">
        <v>44</v>
      </c>
      <c r="B277" s="2">
        <v>43368</v>
      </c>
      <c r="C277" s="2">
        <v>43388</v>
      </c>
      <c r="D277" t="s">
        <v>62</v>
      </c>
      <c r="E277">
        <v>48</v>
      </c>
      <c r="F277" t="s">
        <v>155</v>
      </c>
      <c r="G277" t="s">
        <v>257</v>
      </c>
      <c r="J277">
        <v>6591</v>
      </c>
      <c r="K277">
        <v>3</v>
      </c>
      <c r="L277">
        <v>33</v>
      </c>
      <c r="M277" t="s">
        <v>332</v>
      </c>
      <c r="N277">
        <v>73</v>
      </c>
      <c r="O277" t="s">
        <v>333</v>
      </c>
      <c r="P277" t="s">
        <v>357</v>
      </c>
      <c r="Q277" t="s">
        <v>639</v>
      </c>
      <c r="R277" t="s">
        <v>956</v>
      </c>
      <c r="S277" s="2">
        <v>43368</v>
      </c>
      <c r="T277" t="s">
        <v>961</v>
      </c>
      <c r="U277">
        <v>1</v>
      </c>
      <c r="V277" t="s">
        <v>973</v>
      </c>
      <c r="X277">
        <v>24</v>
      </c>
      <c r="AA277">
        <v>0</v>
      </c>
      <c r="AB277">
        <v>0</v>
      </c>
      <c r="AC277" t="s">
        <v>992</v>
      </c>
      <c r="AG277">
        <v>0</v>
      </c>
      <c r="AI277">
        <v>42.85963946</v>
      </c>
      <c r="AJ277" t="s">
        <v>973</v>
      </c>
      <c r="AL277">
        <v>-105.60400301</v>
      </c>
      <c r="AN277" t="s">
        <v>1180</v>
      </c>
      <c r="AO277">
        <v>1.79920061565823</v>
      </c>
      <c r="AP277" t="s">
        <v>1523</v>
      </c>
      <c r="AQ277">
        <v>2018</v>
      </c>
      <c r="AR277">
        <v>18</v>
      </c>
    </row>
    <row r="278" spans="1:44">
      <c r="A278" t="s">
        <v>44</v>
      </c>
      <c r="B278" s="2">
        <v>43368</v>
      </c>
      <c r="C278" s="2">
        <v>43388</v>
      </c>
      <c r="D278" t="s">
        <v>62</v>
      </c>
      <c r="E278">
        <v>48</v>
      </c>
      <c r="F278" t="s">
        <v>155</v>
      </c>
      <c r="G278" t="s">
        <v>257</v>
      </c>
      <c r="J278">
        <v>6591</v>
      </c>
      <c r="K278">
        <v>4</v>
      </c>
      <c r="L278">
        <v>33</v>
      </c>
      <c r="M278" t="s">
        <v>332</v>
      </c>
      <c r="N278">
        <v>73</v>
      </c>
      <c r="O278" t="s">
        <v>333</v>
      </c>
      <c r="P278" t="s">
        <v>357</v>
      </c>
      <c r="Q278" t="s">
        <v>639</v>
      </c>
      <c r="R278" t="s">
        <v>956</v>
      </c>
      <c r="S278" s="2">
        <v>43368</v>
      </c>
      <c r="T278" t="s">
        <v>961</v>
      </c>
      <c r="U278">
        <v>1</v>
      </c>
      <c r="V278" t="s">
        <v>973</v>
      </c>
      <c r="X278">
        <v>24</v>
      </c>
      <c r="AA278">
        <v>0</v>
      </c>
      <c r="AB278">
        <v>0</v>
      </c>
      <c r="AC278" t="s">
        <v>992</v>
      </c>
      <c r="AG278">
        <v>0</v>
      </c>
      <c r="AI278">
        <v>42.85961656</v>
      </c>
      <c r="AJ278" t="s">
        <v>973</v>
      </c>
      <c r="AL278">
        <v>-105.62352744</v>
      </c>
      <c r="AN278" t="s">
        <v>1162</v>
      </c>
      <c r="AO278">
        <v>1.117907422193726</v>
      </c>
      <c r="AP278" t="s">
        <v>1523</v>
      </c>
      <c r="AQ278">
        <v>2018</v>
      </c>
      <c r="AR278">
        <v>18</v>
      </c>
    </row>
    <row r="279" spans="1:44">
      <c r="A279" t="s">
        <v>44</v>
      </c>
      <c r="B279" s="2">
        <v>43368</v>
      </c>
      <c r="C279" s="2">
        <v>43388</v>
      </c>
      <c r="D279" t="s">
        <v>62</v>
      </c>
      <c r="E279">
        <v>48</v>
      </c>
      <c r="F279" t="s">
        <v>155</v>
      </c>
      <c r="G279" t="s">
        <v>257</v>
      </c>
      <c r="J279">
        <v>6591</v>
      </c>
      <c r="K279">
        <v>4</v>
      </c>
      <c r="L279">
        <v>33</v>
      </c>
      <c r="M279" t="s">
        <v>332</v>
      </c>
      <c r="N279">
        <v>73</v>
      </c>
      <c r="O279" t="s">
        <v>333</v>
      </c>
      <c r="P279" t="s">
        <v>357</v>
      </c>
      <c r="Q279" t="s">
        <v>639</v>
      </c>
      <c r="R279" t="s">
        <v>956</v>
      </c>
      <c r="S279" s="2">
        <v>43368</v>
      </c>
      <c r="T279" t="s">
        <v>961</v>
      </c>
      <c r="U279">
        <v>1</v>
      </c>
      <c r="V279" t="s">
        <v>973</v>
      </c>
      <c r="X279">
        <v>24</v>
      </c>
      <c r="AA279">
        <v>0</v>
      </c>
      <c r="AB279">
        <v>0</v>
      </c>
      <c r="AC279" t="s">
        <v>992</v>
      </c>
      <c r="AG279">
        <v>0</v>
      </c>
      <c r="AI279">
        <v>42.85961656</v>
      </c>
      <c r="AJ279" t="s">
        <v>973</v>
      </c>
      <c r="AL279">
        <v>-105.62352744</v>
      </c>
      <c r="AN279" t="s">
        <v>1162</v>
      </c>
      <c r="AO279">
        <v>1.117907422193726</v>
      </c>
      <c r="AP279" t="s">
        <v>1523</v>
      </c>
      <c r="AQ279">
        <v>2018</v>
      </c>
      <c r="AR279">
        <v>18</v>
      </c>
    </row>
    <row r="280" spans="1:44">
      <c r="A280" t="s">
        <v>44</v>
      </c>
      <c r="B280" s="2">
        <v>43368</v>
      </c>
      <c r="C280" s="2">
        <v>43388</v>
      </c>
      <c r="D280" t="s">
        <v>62</v>
      </c>
      <c r="E280">
        <v>48</v>
      </c>
      <c r="F280" t="s">
        <v>155</v>
      </c>
      <c r="G280" t="s">
        <v>257</v>
      </c>
      <c r="J280">
        <v>6591</v>
      </c>
      <c r="K280">
        <v>2</v>
      </c>
      <c r="L280">
        <v>33</v>
      </c>
      <c r="M280" t="s">
        <v>332</v>
      </c>
      <c r="N280">
        <v>73</v>
      </c>
      <c r="O280" t="s">
        <v>333</v>
      </c>
      <c r="P280" t="s">
        <v>357</v>
      </c>
      <c r="Q280" t="s">
        <v>639</v>
      </c>
      <c r="R280" t="s">
        <v>956</v>
      </c>
      <c r="S280" s="2">
        <v>43368</v>
      </c>
      <c r="T280" t="s">
        <v>961</v>
      </c>
      <c r="U280">
        <v>1</v>
      </c>
      <c r="V280" t="s">
        <v>973</v>
      </c>
      <c r="X280">
        <v>24</v>
      </c>
      <c r="AA280">
        <v>0</v>
      </c>
      <c r="AB280">
        <v>0</v>
      </c>
      <c r="AC280" t="s">
        <v>992</v>
      </c>
      <c r="AG280">
        <v>0</v>
      </c>
      <c r="AI280">
        <v>42.85970815</v>
      </c>
      <c r="AJ280" t="s">
        <v>973</v>
      </c>
      <c r="AL280">
        <v>-105.58463117</v>
      </c>
      <c r="AN280" t="s">
        <v>1116</v>
      </c>
      <c r="AO280">
        <v>2.672820367652951</v>
      </c>
      <c r="AP280" t="s">
        <v>1523</v>
      </c>
      <c r="AQ280">
        <v>2018</v>
      </c>
      <c r="AR280">
        <v>18</v>
      </c>
    </row>
    <row r="281" spans="1:44">
      <c r="A281" t="s">
        <v>44</v>
      </c>
      <c r="B281" s="2">
        <v>43368</v>
      </c>
      <c r="C281" s="2">
        <v>43388</v>
      </c>
      <c r="D281" t="s">
        <v>62</v>
      </c>
      <c r="E281">
        <v>48</v>
      </c>
      <c r="F281" t="s">
        <v>155</v>
      </c>
      <c r="G281" t="s">
        <v>257</v>
      </c>
      <c r="J281">
        <v>6591</v>
      </c>
      <c r="K281">
        <v>4</v>
      </c>
      <c r="L281">
        <v>33</v>
      </c>
      <c r="M281" t="s">
        <v>332</v>
      </c>
      <c r="N281">
        <v>73</v>
      </c>
      <c r="O281" t="s">
        <v>333</v>
      </c>
      <c r="P281" t="s">
        <v>357</v>
      </c>
      <c r="Q281" t="s">
        <v>639</v>
      </c>
      <c r="R281" t="s">
        <v>956</v>
      </c>
      <c r="S281" s="2">
        <v>43368</v>
      </c>
      <c r="T281" t="s">
        <v>961</v>
      </c>
      <c r="U281">
        <v>1</v>
      </c>
      <c r="V281" t="s">
        <v>973</v>
      </c>
      <c r="X281">
        <v>24</v>
      </c>
      <c r="AA281">
        <v>0</v>
      </c>
      <c r="AB281">
        <v>0</v>
      </c>
      <c r="AC281" t="s">
        <v>992</v>
      </c>
      <c r="AG281">
        <v>0</v>
      </c>
      <c r="AI281">
        <v>42.85961656</v>
      </c>
      <c r="AJ281" t="s">
        <v>973</v>
      </c>
      <c r="AL281">
        <v>-105.62352744</v>
      </c>
      <c r="AN281" t="s">
        <v>1162</v>
      </c>
      <c r="AO281">
        <v>1.117907422193726</v>
      </c>
      <c r="AP281" t="s">
        <v>1523</v>
      </c>
      <c r="AQ281">
        <v>2018</v>
      </c>
      <c r="AR281">
        <v>18</v>
      </c>
    </row>
    <row r="282" spans="1:44">
      <c r="A282" t="s">
        <v>44</v>
      </c>
      <c r="B282" s="2">
        <v>43368</v>
      </c>
      <c r="C282" s="2">
        <v>43388</v>
      </c>
      <c r="D282" t="s">
        <v>62</v>
      </c>
      <c r="E282">
        <v>48</v>
      </c>
      <c r="F282" t="s">
        <v>155</v>
      </c>
      <c r="G282" t="s">
        <v>257</v>
      </c>
      <c r="J282">
        <v>6591</v>
      </c>
      <c r="K282">
        <v>10</v>
      </c>
      <c r="L282">
        <v>33</v>
      </c>
      <c r="M282" t="s">
        <v>332</v>
      </c>
      <c r="N282">
        <v>73</v>
      </c>
      <c r="O282" t="s">
        <v>333</v>
      </c>
      <c r="P282" t="s">
        <v>357</v>
      </c>
      <c r="Q282" t="s">
        <v>639</v>
      </c>
      <c r="R282" t="s">
        <v>956</v>
      </c>
      <c r="S282" s="2">
        <v>43368</v>
      </c>
      <c r="T282" t="s">
        <v>961</v>
      </c>
      <c r="U282">
        <v>1</v>
      </c>
      <c r="V282" t="s">
        <v>973</v>
      </c>
      <c r="X282">
        <v>24</v>
      </c>
      <c r="AA282">
        <v>0</v>
      </c>
      <c r="AB282">
        <v>0</v>
      </c>
      <c r="AC282" t="s">
        <v>992</v>
      </c>
      <c r="AG282">
        <v>0</v>
      </c>
      <c r="AI282">
        <v>42.84534962</v>
      </c>
      <c r="AJ282" t="s">
        <v>973</v>
      </c>
      <c r="AL282">
        <v>-105.60402593</v>
      </c>
      <c r="AN282" t="s">
        <v>1129</v>
      </c>
      <c r="AO282">
        <v>2.483212371545527</v>
      </c>
      <c r="AP282" t="s">
        <v>1523</v>
      </c>
      <c r="AQ282">
        <v>2018</v>
      </c>
      <c r="AR282">
        <v>18</v>
      </c>
    </row>
    <row r="283" spans="1:44">
      <c r="A283" t="s">
        <v>44</v>
      </c>
      <c r="B283" s="2">
        <v>43368</v>
      </c>
      <c r="C283" s="2">
        <v>43388</v>
      </c>
      <c r="D283" t="s">
        <v>62</v>
      </c>
      <c r="E283">
        <v>48</v>
      </c>
      <c r="F283" t="s">
        <v>155</v>
      </c>
      <c r="G283" t="s">
        <v>257</v>
      </c>
      <c r="J283">
        <v>6591</v>
      </c>
      <c r="K283">
        <v>4</v>
      </c>
      <c r="L283">
        <v>33</v>
      </c>
      <c r="M283" t="s">
        <v>332</v>
      </c>
      <c r="N283">
        <v>73</v>
      </c>
      <c r="O283" t="s">
        <v>333</v>
      </c>
      <c r="P283" t="s">
        <v>357</v>
      </c>
      <c r="Q283" t="s">
        <v>639</v>
      </c>
      <c r="R283" t="s">
        <v>956</v>
      </c>
      <c r="S283" s="2">
        <v>43368</v>
      </c>
      <c r="T283" t="s">
        <v>961</v>
      </c>
      <c r="U283">
        <v>1</v>
      </c>
      <c r="V283" t="s">
        <v>973</v>
      </c>
      <c r="X283">
        <v>24</v>
      </c>
      <c r="AA283">
        <v>0</v>
      </c>
      <c r="AB283">
        <v>0</v>
      </c>
      <c r="AC283" t="s">
        <v>992</v>
      </c>
      <c r="AG283">
        <v>0</v>
      </c>
      <c r="AI283">
        <v>42.85961656</v>
      </c>
      <c r="AJ283" t="s">
        <v>973</v>
      </c>
      <c r="AL283">
        <v>-105.62352744</v>
      </c>
      <c r="AN283" t="s">
        <v>1162</v>
      </c>
      <c r="AO283">
        <v>1.117907422193726</v>
      </c>
      <c r="AP283" t="s">
        <v>1523</v>
      </c>
      <c r="AQ283">
        <v>2018</v>
      </c>
      <c r="AR283">
        <v>18</v>
      </c>
    </row>
    <row r="284" spans="1:44">
      <c r="A284" t="s">
        <v>44</v>
      </c>
      <c r="B284" s="2">
        <v>43368</v>
      </c>
      <c r="C284" s="2">
        <v>43388</v>
      </c>
      <c r="D284" t="s">
        <v>62</v>
      </c>
      <c r="E284">
        <v>48</v>
      </c>
      <c r="F284" t="s">
        <v>155</v>
      </c>
      <c r="G284" t="s">
        <v>257</v>
      </c>
      <c r="J284">
        <v>6591</v>
      </c>
      <c r="K284">
        <v>3</v>
      </c>
      <c r="L284">
        <v>33</v>
      </c>
      <c r="M284" t="s">
        <v>332</v>
      </c>
      <c r="N284">
        <v>73</v>
      </c>
      <c r="O284" t="s">
        <v>333</v>
      </c>
      <c r="P284" t="s">
        <v>357</v>
      </c>
      <c r="Q284" t="s">
        <v>639</v>
      </c>
      <c r="R284" t="s">
        <v>956</v>
      </c>
      <c r="S284" s="2">
        <v>43368</v>
      </c>
      <c r="T284" t="s">
        <v>961</v>
      </c>
      <c r="U284">
        <v>1</v>
      </c>
      <c r="V284" t="s">
        <v>973</v>
      </c>
      <c r="X284">
        <v>24</v>
      </c>
      <c r="AA284">
        <v>0</v>
      </c>
      <c r="AB284">
        <v>0</v>
      </c>
      <c r="AC284" t="s">
        <v>992</v>
      </c>
      <c r="AG284">
        <v>0</v>
      </c>
      <c r="AI284">
        <v>42.85963946</v>
      </c>
      <c r="AJ284" t="s">
        <v>973</v>
      </c>
      <c r="AL284">
        <v>-105.60400301</v>
      </c>
      <c r="AN284" t="s">
        <v>1180</v>
      </c>
      <c r="AO284">
        <v>1.79920061565823</v>
      </c>
      <c r="AP284" t="s">
        <v>1523</v>
      </c>
      <c r="AQ284">
        <v>2018</v>
      </c>
      <c r="AR284">
        <v>18</v>
      </c>
    </row>
    <row r="285" spans="1:44">
      <c r="A285" t="s">
        <v>44</v>
      </c>
      <c r="B285" s="2">
        <v>43368</v>
      </c>
      <c r="C285" s="2">
        <v>43388</v>
      </c>
      <c r="D285" t="s">
        <v>62</v>
      </c>
      <c r="E285">
        <v>48</v>
      </c>
      <c r="F285" t="s">
        <v>155</v>
      </c>
      <c r="G285" t="s">
        <v>257</v>
      </c>
      <c r="J285">
        <v>6591</v>
      </c>
      <c r="K285">
        <v>29</v>
      </c>
      <c r="L285">
        <v>34</v>
      </c>
      <c r="M285" t="s">
        <v>332</v>
      </c>
      <c r="N285">
        <v>73</v>
      </c>
      <c r="O285" t="s">
        <v>333</v>
      </c>
      <c r="P285" t="s">
        <v>357</v>
      </c>
      <c r="Q285" t="s">
        <v>639</v>
      </c>
      <c r="R285" t="s">
        <v>956</v>
      </c>
      <c r="S285" s="2">
        <v>43368</v>
      </c>
      <c r="T285" t="s">
        <v>961</v>
      </c>
      <c r="U285">
        <v>1</v>
      </c>
      <c r="V285" t="s">
        <v>973</v>
      </c>
      <c r="X285">
        <v>24</v>
      </c>
      <c r="AA285">
        <v>0</v>
      </c>
      <c r="AB285">
        <v>0</v>
      </c>
      <c r="AC285" t="s">
        <v>992</v>
      </c>
      <c r="AG285">
        <v>0</v>
      </c>
      <c r="AI285">
        <v>42.88864257</v>
      </c>
      <c r="AJ285" t="s">
        <v>973</v>
      </c>
      <c r="AL285">
        <v>-105.64322732</v>
      </c>
      <c r="AN285" t="s">
        <v>1165</v>
      </c>
      <c r="AO285">
        <v>1.120758691896367</v>
      </c>
      <c r="AP285" t="s">
        <v>1521</v>
      </c>
      <c r="AQ285">
        <v>2018</v>
      </c>
      <c r="AR285">
        <v>18</v>
      </c>
    </row>
    <row r="286" spans="1:44">
      <c r="A286" t="s">
        <v>44</v>
      </c>
      <c r="B286" s="2">
        <v>43368</v>
      </c>
      <c r="C286" s="2">
        <v>43388</v>
      </c>
      <c r="D286" t="s">
        <v>62</v>
      </c>
      <c r="E286">
        <v>48</v>
      </c>
      <c r="F286" t="s">
        <v>155</v>
      </c>
      <c r="G286" t="s">
        <v>257</v>
      </c>
      <c r="J286">
        <v>6591</v>
      </c>
      <c r="K286">
        <v>29</v>
      </c>
      <c r="L286">
        <v>34</v>
      </c>
      <c r="M286" t="s">
        <v>332</v>
      </c>
      <c r="N286">
        <v>73</v>
      </c>
      <c r="O286" t="s">
        <v>333</v>
      </c>
      <c r="P286" t="s">
        <v>357</v>
      </c>
      <c r="Q286" t="s">
        <v>639</v>
      </c>
      <c r="R286" t="s">
        <v>956</v>
      </c>
      <c r="S286" s="2">
        <v>43368</v>
      </c>
      <c r="T286" t="s">
        <v>961</v>
      </c>
      <c r="U286">
        <v>1</v>
      </c>
      <c r="V286" t="s">
        <v>973</v>
      </c>
      <c r="X286">
        <v>24</v>
      </c>
      <c r="AA286">
        <v>0</v>
      </c>
      <c r="AB286">
        <v>0</v>
      </c>
      <c r="AC286" t="s">
        <v>992</v>
      </c>
      <c r="AG286">
        <v>0</v>
      </c>
      <c r="AI286">
        <v>42.88864257</v>
      </c>
      <c r="AJ286" t="s">
        <v>973</v>
      </c>
      <c r="AL286">
        <v>-105.64322732</v>
      </c>
      <c r="AN286" t="s">
        <v>1165</v>
      </c>
      <c r="AO286">
        <v>1.120758691896367</v>
      </c>
      <c r="AP286" t="s">
        <v>1521</v>
      </c>
      <c r="AQ286">
        <v>2018</v>
      </c>
      <c r="AR286">
        <v>18</v>
      </c>
    </row>
    <row r="287" spans="1:44">
      <c r="A287" t="s">
        <v>44</v>
      </c>
      <c r="B287" s="2">
        <v>43368</v>
      </c>
      <c r="C287" s="2">
        <v>43388</v>
      </c>
      <c r="D287" t="s">
        <v>62</v>
      </c>
      <c r="E287">
        <v>48</v>
      </c>
      <c r="F287" t="s">
        <v>155</v>
      </c>
      <c r="G287" t="s">
        <v>257</v>
      </c>
      <c r="J287">
        <v>6591</v>
      </c>
      <c r="K287">
        <v>4</v>
      </c>
      <c r="L287">
        <v>33</v>
      </c>
      <c r="M287" t="s">
        <v>332</v>
      </c>
      <c r="N287">
        <v>73</v>
      </c>
      <c r="O287" t="s">
        <v>333</v>
      </c>
      <c r="P287" t="s">
        <v>357</v>
      </c>
      <c r="Q287" t="s">
        <v>639</v>
      </c>
      <c r="R287" t="s">
        <v>956</v>
      </c>
      <c r="S287" s="2">
        <v>43368</v>
      </c>
      <c r="T287" t="s">
        <v>961</v>
      </c>
      <c r="U287">
        <v>1</v>
      </c>
      <c r="V287" t="s">
        <v>973</v>
      </c>
      <c r="X287">
        <v>24</v>
      </c>
      <c r="AA287">
        <v>0</v>
      </c>
      <c r="AB287">
        <v>0</v>
      </c>
      <c r="AC287" t="s">
        <v>992</v>
      </c>
      <c r="AG287">
        <v>0</v>
      </c>
      <c r="AI287">
        <v>42.85961656</v>
      </c>
      <c r="AJ287" t="s">
        <v>973</v>
      </c>
      <c r="AL287">
        <v>-105.62352744</v>
      </c>
      <c r="AN287" t="s">
        <v>1162</v>
      </c>
      <c r="AO287">
        <v>1.117907422193726</v>
      </c>
      <c r="AP287" t="s">
        <v>1523</v>
      </c>
      <c r="AQ287">
        <v>2018</v>
      </c>
      <c r="AR287">
        <v>18</v>
      </c>
    </row>
    <row r="288" spans="1:44">
      <c r="A288" t="s">
        <v>44</v>
      </c>
      <c r="B288" s="2">
        <v>43368</v>
      </c>
      <c r="C288" s="2">
        <v>43388</v>
      </c>
      <c r="D288" t="s">
        <v>62</v>
      </c>
      <c r="E288">
        <v>48</v>
      </c>
      <c r="F288" t="s">
        <v>155</v>
      </c>
      <c r="G288" t="s">
        <v>257</v>
      </c>
      <c r="J288">
        <v>6591</v>
      </c>
      <c r="K288">
        <v>29</v>
      </c>
      <c r="L288">
        <v>34</v>
      </c>
      <c r="M288" t="s">
        <v>332</v>
      </c>
      <c r="N288">
        <v>73</v>
      </c>
      <c r="O288" t="s">
        <v>333</v>
      </c>
      <c r="P288" t="s">
        <v>357</v>
      </c>
      <c r="Q288" t="s">
        <v>639</v>
      </c>
      <c r="R288" t="s">
        <v>956</v>
      </c>
      <c r="S288" s="2">
        <v>43368</v>
      </c>
      <c r="T288" t="s">
        <v>961</v>
      </c>
      <c r="U288">
        <v>1</v>
      </c>
      <c r="V288" t="s">
        <v>973</v>
      </c>
      <c r="X288">
        <v>24</v>
      </c>
      <c r="AA288">
        <v>0</v>
      </c>
      <c r="AB288">
        <v>0</v>
      </c>
      <c r="AC288" t="s">
        <v>992</v>
      </c>
      <c r="AG288">
        <v>0</v>
      </c>
      <c r="AI288">
        <v>42.88864257</v>
      </c>
      <c r="AJ288" t="s">
        <v>973</v>
      </c>
      <c r="AL288">
        <v>-105.64322732</v>
      </c>
      <c r="AN288" t="s">
        <v>1165</v>
      </c>
      <c r="AO288">
        <v>1.120758691896367</v>
      </c>
      <c r="AP288" t="s">
        <v>1521</v>
      </c>
      <c r="AQ288">
        <v>2018</v>
      </c>
      <c r="AR288">
        <v>18</v>
      </c>
    </row>
    <row r="289" spans="1:44">
      <c r="A289" t="s">
        <v>44</v>
      </c>
      <c r="B289" s="2">
        <v>43368</v>
      </c>
      <c r="C289" s="2">
        <v>43388</v>
      </c>
      <c r="D289" t="s">
        <v>62</v>
      </c>
      <c r="E289">
        <v>48</v>
      </c>
      <c r="F289" t="s">
        <v>155</v>
      </c>
      <c r="G289" t="s">
        <v>257</v>
      </c>
      <c r="J289">
        <v>6591</v>
      </c>
      <c r="K289">
        <v>2</v>
      </c>
      <c r="L289">
        <v>33</v>
      </c>
      <c r="M289" t="s">
        <v>332</v>
      </c>
      <c r="N289">
        <v>73</v>
      </c>
      <c r="O289" t="s">
        <v>333</v>
      </c>
      <c r="P289" t="s">
        <v>357</v>
      </c>
      <c r="Q289" t="s">
        <v>639</v>
      </c>
      <c r="R289" t="s">
        <v>956</v>
      </c>
      <c r="S289" s="2">
        <v>43368</v>
      </c>
      <c r="T289" t="s">
        <v>961</v>
      </c>
      <c r="U289">
        <v>1</v>
      </c>
      <c r="V289" t="s">
        <v>973</v>
      </c>
      <c r="X289">
        <v>24</v>
      </c>
      <c r="AA289">
        <v>0</v>
      </c>
      <c r="AB289">
        <v>0</v>
      </c>
      <c r="AC289" t="s">
        <v>992</v>
      </c>
      <c r="AG289">
        <v>0</v>
      </c>
      <c r="AI289">
        <v>42.85970815</v>
      </c>
      <c r="AJ289" t="s">
        <v>973</v>
      </c>
      <c r="AL289">
        <v>-105.58463117</v>
      </c>
      <c r="AN289" t="s">
        <v>1116</v>
      </c>
      <c r="AO289">
        <v>2.672820367652951</v>
      </c>
      <c r="AP289" t="s">
        <v>1523</v>
      </c>
      <c r="AQ289">
        <v>2018</v>
      </c>
      <c r="AR289">
        <v>18</v>
      </c>
    </row>
    <row r="290" spans="1:44">
      <c r="A290" t="s">
        <v>44</v>
      </c>
      <c r="B290" s="2">
        <v>43368</v>
      </c>
      <c r="C290" s="2">
        <v>43388</v>
      </c>
      <c r="D290" t="s">
        <v>62</v>
      </c>
      <c r="E290">
        <v>48</v>
      </c>
      <c r="F290" t="s">
        <v>155</v>
      </c>
      <c r="G290" t="s">
        <v>257</v>
      </c>
      <c r="J290">
        <v>6591</v>
      </c>
      <c r="K290">
        <v>2</v>
      </c>
      <c r="L290">
        <v>33</v>
      </c>
      <c r="M290" t="s">
        <v>332</v>
      </c>
      <c r="N290">
        <v>73</v>
      </c>
      <c r="O290" t="s">
        <v>333</v>
      </c>
      <c r="P290" t="s">
        <v>357</v>
      </c>
      <c r="Q290" t="s">
        <v>639</v>
      </c>
      <c r="R290" t="s">
        <v>956</v>
      </c>
      <c r="S290" s="2">
        <v>43368</v>
      </c>
      <c r="T290" t="s">
        <v>961</v>
      </c>
      <c r="U290">
        <v>1</v>
      </c>
      <c r="V290" t="s">
        <v>973</v>
      </c>
      <c r="X290">
        <v>24</v>
      </c>
      <c r="AA290">
        <v>0</v>
      </c>
      <c r="AB290">
        <v>0</v>
      </c>
      <c r="AC290" t="s">
        <v>992</v>
      </c>
      <c r="AG290">
        <v>0</v>
      </c>
      <c r="AI290">
        <v>42.85970815</v>
      </c>
      <c r="AJ290" t="s">
        <v>973</v>
      </c>
      <c r="AL290">
        <v>-105.58463117</v>
      </c>
      <c r="AN290" t="s">
        <v>1116</v>
      </c>
      <c r="AO290">
        <v>2.672820367652951</v>
      </c>
      <c r="AP290" t="s">
        <v>1523</v>
      </c>
      <c r="AQ290">
        <v>2018</v>
      </c>
      <c r="AR290">
        <v>18</v>
      </c>
    </row>
    <row r="291" spans="1:44">
      <c r="A291" t="s">
        <v>44</v>
      </c>
      <c r="B291" s="2">
        <v>43368</v>
      </c>
      <c r="C291" s="2">
        <v>43388</v>
      </c>
      <c r="D291" t="s">
        <v>62</v>
      </c>
      <c r="E291">
        <v>48</v>
      </c>
      <c r="F291" t="s">
        <v>155</v>
      </c>
      <c r="G291" t="s">
        <v>257</v>
      </c>
      <c r="J291">
        <v>6591</v>
      </c>
      <c r="K291">
        <v>3</v>
      </c>
      <c r="L291">
        <v>33</v>
      </c>
      <c r="M291" t="s">
        <v>332</v>
      </c>
      <c r="N291">
        <v>73</v>
      </c>
      <c r="O291" t="s">
        <v>333</v>
      </c>
      <c r="P291" t="s">
        <v>357</v>
      </c>
      <c r="Q291" t="s">
        <v>639</v>
      </c>
      <c r="R291" t="s">
        <v>956</v>
      </c>
      <c r="S291" s="2">
        <v>43368</v>
      </c>
      <c r="T291" t="s">
        <v>961</v>
      </c>
      <c r="U291">
        <v>1</v>
      </c>
      <c r="V291" t="s">
        <v>973</v>
      </c>
      <c r="X291">
        <v>24</v>
      </c>
      <c r="AA291">
        <v>0</v>
      </c>
      <c r="AB291">
        <v>0</v>
      </c>
      <c r="AC291" t="s">
        <v>992</v>
      </c>
      <c r="AG291">
        <v>0</v>
      </c>
      <c r="AI291">
        <v>42.85963946</v>
      </c>
      <c r="AJ291" t="s">
        <v>973</v>
      </c>
      <c r="AL291">
        <v>-105.60400301</v>
      </c>
      <c r="AN291" t="s">
        <v>1180</v>
      </c>
      <c r="AO291">
        <v>1.79920061565823</v>
      </c>
      <c r="AP291" t="s">
        <v>1523</v>
      </c>
      <c r="AQ291">
        <v>2018</v>
      </c>
      <c r="AR291">
        <v>18</v>
      </c>
    </row>
    <row r="292" spans="1:44">
      <c r="A292" t="s">
        <v>44</v>
      </c>
      <c r="B292" s="2">
        <v>43388</v>
      </c>
      <c r="C292" s="2">
        <v>43399</v>
      </c>
      <c r="D292" t="s">
        <v>74</v>
      </c>
      <c r="E292">
        <v>60</v>
      </c>
      <c r="F292" t="s">
        <v>171</v>
      </c>
      <c r="G292" t="s">
        <v>257</v>
      </c>
      <c r="J292">
        <v>918.73999023</v>
      </c>
      <c r="K292">
        <v>4</v>
      </c>
      <c r="L292">
        <v>33</v>
      </c>
      <c r="M292" t="s">
        <v>332</v>
      </c>
      <c r="N292">
        <v>73</v>
      </c>
      <c r="O292" t="s">
        <v>333</v>
      </c>
      <c r="P292" t="s">
        <v>395</v>
      </c>
      <c r="Q292" t="s">
        <v>684</v>
      </c>
      <c r="R292" t="s">
        <v>956</v>
      </c>
      <c r="S292" s="2">
        <v>43388</v>
      </c>
      <c r="T292" t="s">
        <v>961</v>
      </c>
      <c r="U292">
        <v>1</v>
      </c>
      <c r="V292" t="s">
        <v>973</v>
      </c>
      <c r="X292">
        <v>0</v>
      </c>
      <c r="AA292">
        <v>0</v>
      </c>
      <c r="AB292">
        <v>0</v>
      </c>
      <c r="AC292" t="s">
        <v>992</v>
      </c>
      <c r="AG292">
        <v>0</v>
      </c>
      <c r="AI292">
        <v>42.85961656</v>
      </c>
      <c r="AJ292" t="s">
        <v>973</v>
      </c>
      <c r="AL292">
        <v>-105.62352744</v>
      </c>
      <c r="AN292" t="s">
        <v>1162</v>
      </c>
      <c r="AO292">
        <v>1.117907422193726</v>
      </c>
      <c r="AP292" t="s">
        <v>1523</v>
      </c>
      <c r="AQ292">
        <v>2018</v>
      </c>
      <c r="AR292">
        <v>18</v>
      </c>
    </row>
    <row r="293" spans="1:44">
      <c r="A293" t="s">
        <v>44</v>
      </c>
      <c r="B293" s="2">
        <v>43388</v>
      </c>
      <c r="C293" s="2">
        <v>43399</v>
      </c>
      <c r="D293" t="s">
        <v>74</v>
      </c>
      <c r="E293">
        <v>60</v>
      </c>
      <c r="F293" t="s">
        <v>171</v>
      </c>
      <c r="G293" t="s">
        <v>257</v>
      </c>
      <c r="J293">
        <v>918.73999023</v>
      </c>
      <c r="K293">
        <v>32</v>
      </c>
      <c r="L293">
        <v>34</v>
      </c>
      <c r="M293" t="s">
        <v>332</v>
      </c>
      <c r="N293">
        <v>73</v>
      </c>
      <c r="O293" t="s">
        <v>333</v>
      </c>
      <c r="P293" t="s">
        <v>395</v>
      </c>
      <c r="Q293" t="s">
        <v>684</v>
      </c>
      <c r="R293" t="s">
        <v>956</v>
      </c>
      <c r="S293" s="2">
        <v>43388</v>
      </c>
      <c r="T293" t="s">
        <v>961</v>
      </c>
      <c r="U293">
        <v>1</v>
      </c>
      <c r="V293" t="s">
        <v>973</v>
      </c>
      <c r="X293">
        <v>0</v>
      </c>
      <c r="AA293">
        <v>0</v>
      </c>
      <c r="AB293">
        <v>0</v>
      </c>
      <c r="AC293" t="s">
        <v>992</v>
      </c>
      <c r="AG293">
        <v>0</v>
      </c>
      <c r="AI293">
        <v>42.87410094</v>
      </c>
      <c r="AJ293" t="s">
        <v>973</v>
      </c>
      <c r="AL293">
        <v>-105.64314341</v>
      </c>
      <c r="AN293" t="s">
        <v>1169</v>
      </c>
      <c r="AO293">
        <v>0.4868403027770971</v>
      </c>
      <c r="AP293" t="s">
        <v>1526</v>
      </c>
      <c r="AQ293">
        <v>2018</v>
      </c>
      <c r="AR293">
        <v>18</v>
      </c>
    </row>
    <row r="294" spans="1:44">
      <c r="A294" t="s">
        <v>44</v>
      </c>
      <c r="B294" s="2">
        <v>43388</v>
      </c>
      <c r="C294" s="2">
        <v>43399</v>
      </c>
      <c r="D294" t="s">
        <v>74</v>
      </c>
      <c r="E294">
        <v>60</v>
      </c>
      <c r="F294" t="s">
        <v>171</v>
      </c>
      <c r="G294" t="s">
        <v>257</v>
      </c>
      <c r="J294">
        <v>918.73999023</v>
      </c>
      <c r="K294">
        <v>4</v>
      </c>
      <c r="L294">
        <v>33</v>
      </c>
      <c r="M294" t="s">
        <v>332</v>
      </c>
      <c r="N294">
        <v>73</v>
      </c>
      <c r="O294" t="s">
        <v>333</v>
      </c>
      <c r="P294" t="s">
        <v>395</v>
      </c>
      <c r="Q294" t="s">
        <v>684</v>
      </c>
      <c r="R294" t="s">
        <v>956</v>
      </c>
      <c r="S294" s="2">
        <v>43388</v>
      </c>
      <c r="T294" t="s">
        <v>961</v>
      </c>
      <c r="U294">
        <v>1</v>
      </c>
      <c r="V294" t="s">
        <v>973</v>
      </c>
      <c r="X294">
        <v>0</v>
      </c>
      <c r="AA294">
        <v>0</v>
      </c>
      <c r="AB294">
        <v>0</v>
      </c>
      <c r="AC294" t="s">
        <v>992</v>
      </c>
      <c r="AG294">
        <v>0</v>
      </c>
      <c r="AI294">
        <v>42.85961656</v>
      </c>
      <c r="AJ294" t="s">
        <v>973</v>
      </c>
      <c r="AL294">
        <v>-105.62352744</v>
      </c>
      <c r="AN294" t="s">
        <v>1162</v>
      </c>
      <c r="AO294">
        <v>1.117907422193726</v>
      </c>
      <c r="AP294" t="s">
        <v>1523</v>
      </c>
      <c r="AQ294">
        <v>2018</v>
      </c>
      <c r="AR294">
        <v>18</v>
      </c>
    </row>
    <row r="295" spans="1:44">
      <c r="A295" t="s">
        <v>44</v>
      </c>
      <c r="B295" s="2">
        <v>43388</v>
      </c>
      <c r="C295" s="2">
        <v>43399</v>
      </c>
      <c r="D295" t="s">
        <v>74</v>
      </c>
      <c r="E295">
        <v>60</v>
      </c>
      <c r="F295" t="s">
        <v>171</v>
      </c>
      <c r="G295" t="s">
        <v>257</v>
      </c>
      <c r="J295">
        <v>918.73999023</v>
      </c>
      <c r="K295">
        <v>4</v>
      </c>
      <c r="L295">
        <v>33</v>
      </c>
      <c r="M295" t="s">
        <v>332</v>
      </c>
      <c r="N295">
        <v>73</v>
      </c>
      <c r="O295" t="s">
        <v>333</v>
      </c>
      <c r="P295" t="s">
        <v>395</v>
      </c>
      <c r="Q295" t="s">
        <v>684</v>
      </c>
      <c r="R295" t="s">
        <v>956</v>
      </c>
      <c r="S295" s="2">
        <v>43388</v>
      </c>
      <c r="T295" t="s">
        <v>961</v>
      </c>
      <c r="U295">
        <v>1</v>
      </c>
      <c r="V295" t="s">
        <v>973</v>
      </c>
      <c r="X295">
        <v>0</v>
      </c>
      <c r="AA295">
        <v>0</v>
      </c>
      <c r="AB295">
        <v>0</v>
      </c>
      <c r="AC295" t="s">
        <v>992</v>
      </c>
      <c r="AG295">
        <v>0</v>
      </c>
      <c r="AI295">
        <v>42.85961656</v>
      </c>
      <c r="AJ295" t="s">
        <v>973</v>
      </c>
      <c r="AL295">
        <v>-105.62352744</v>
      </c>
      <c r="AN295" t="s">
        <v>1162</v>
      </c>
      <c r="AO295">
        <v>1.117907422193726</v>
      </c>
      <c r="AP295" t="s">
        <v>1523</v>
      </c>
      <c r="AQ295">
        <v>2018</v>
      </c>
      <c r="AR295">
        <v>18</v>
      </c>
    </row>
    <row r="296" spans="1:44">
      <c r="A296" t="s">
        <v>44</v>
      </c>
      <c r="B296" s="2">
        <v>43388</v>
      </c>
      <c r="C296" s="2">
        <v>43399</v>
      </c>
      <c r="D296" t="s">
        <v>74</v>
      </c>
      <c r="E296">
        <v>60</v>
      </c>
      <c r="F296" t="s">
        <v>171</v>
      </c>
      <c r="G296" t="s">
        <v>257</v>
      </c>
      <c r="J296">
        <v>918.73999023</v>
      </c>
      <c r="K296">
        <v>33</v>
      </c>
      <c r="L296">
        <v>34</v>
      </c>
      <c r="M296" t="s">
        <v>332</v>
      </c>
      <c r="N296">
        <v>73</v>
      </c>
      <c r="O296" t="s">
        <v>333</v>
      </c>
      <c r="P296" t="s">
        <v>395</v>
      </c>
      <c r="Q296" t="s">
        <v>684</v>
      </c>
      <c r="R296" t="s">
        <v>956</v>
      </c>
      <c r="S296" s="2">
        <v>43388</v>
      </c>
      <c r="T296" t="s">
        <v>961</v>
      </c>
      <c r="U296">
        <v>1</v>
      </c>
      <c r="V296" t="s">
        <v>973</v>
      </c>
      <c r="X296">
        <v>0</v>
      </c>
      <c r="AA296">
        <v>0</v>
      </c>
      <c r="AB296">
        <v>0</v>
      </c>
      <c r="AC296" t="s">
        <v>992</v>
      </c>
      <c r="AG296">
        <v>0</v>
      </c>
      <c r="AI296">
        <v>42.87418488</v>
      </c>
      <c r="AJ296" t="s">
        <v>973</v>
      </c>
      <c r="AL296">
        <v>-105.62356556</v>
      </c>
      <c r="AN296" t="s">
        <v>1163</v>
      </c>
      <c r="AO296">
        <v>0.5068877007163649</v>
      </c>
      <c r="AP296" t="s">
        <v>1520</v>
      </c>
      <c r="AQ296">
        <v>2018</v>
      </c>
      <c r="AR296">
        <v>18</v>
      </c>
    </row>
    <row r="297" spans="1:44">
      <c r="A297" t="s">
        <v>44</v>
      </c>
      <c r="B297" s="2">
        <v>43388</v>
      </c>
      <c r="C297" s="2">
        <v>43399</v>
      </c>
      <c r="D297" t="s">
        <v>74</v>
      </c>
      <c r="E297">
        <v>60</v>
      </c>
      <c r="F297" t="s">
        <v>171</v>
      </c>
      <c r="G297" t="s">
        <v>257</v>
      </c>
      <c r="J297">
        <v>918.73999023</v>
      </c>
      <c r="K297">
        <v>32</v>
      </c>
      <c r="L297">
        <v>34</v>
      </c>
      <c r="M297" t="s">
        <v>332</v>
      </c>
      <c r="N297">
        <v>73</v>
      </c>
      <c r="O297" t="s">
        <v>333</v>
      </c>
      <c r="P297" t="s">
        <v>395</v>
      </c>
      <c r="Q297" t="s">
        <v>684</v>
      </c>
      <c r="R297" t="s">
        <v>956</v>
      </c>
      <c r="S297" s="2">
        <v>43388</v>
      </c>
      <c r="T297" t="s">
        <v>961</v>
      </c>
      <c r="U297">
        <v>1</v>
      </c>
      <c r="V297" t="s">
        <v>973</v>
      </c>
      <c r="X297">
        <v>0</v>
      </c>
      <c r="AA297">
        <v>0</v>
      </c>
      <c r="AB297">
        <v>0</v>
      </c>
      <c r="AC297" t="s">
        <v>992</v>
      </c>
      <c r="AG297">
        <v>0</v>
      </c>
      <c r="AI297">
        <v>42.87410094</v>
      </c>
      <c r="AJ297" t="s">
        <v>973</v>
      </c>
      <c r="AL297">
        <v>-105.64314341</v>
      </c>
      <c r="AN297" t="s">
        <v>1169</v>
      </c>
      <c r="AO297">
        <v>0.4868403027770971</v>
      </c>
      <c r="AP297" t="s">
        <v>1526</v>
      </c>
      <c r="AQ297">
        <v>2018</v>
      </c>
      <c r="AR297">
        <v>18</v>
      </c>
    </row>
    <row r="298" spans="1:44">
      <c r="A298" t="s">
        <v>44</v>
      </c>
      <c r="B298" s="2">
        <v>43388</v>
      </c>
      <c r="C298" s="2">
        <v>43399</v>
      </c>
      <c r="D298" t="s">
        <v>74</v>
      </c>
      <c r="E298">
        <v>60</v>
      </c>
      <c r="F298" t="s">
        <v>171</v>
      </c>
      <c r="G298" t="s">
        <v>257</v>
      </c>
      <c r="J298">
        <v>918.73999023</v>
      </c>
      <c r="K298">
        <v>4</v>
      </c>
      <c r="L298">
        <v>33</v>
      </c>
      <c r="M298" t="s">
        <v>332</v>
      </c>
      <c r="N298">
        <v>73</v>
      </c>
      <c r="O298" t="s">
        <v>333</v>
      </c>
      <c r="P298" t="s">
        <v>395</v>
      </c>
      <c r="Q298" t="s">
        <v>684</v>
      </c>
      <c r="R298" t="s">
        <v>956</v>
      </c>
      <c r="S298" s="2">
        <v>43388</v>
      </c>
      <c r="T298" t="s">
        <v>961</v>
      </c>
      <c r="U298">
        <v>1</v>
      </c>
      <c r="V298" t="s">
        <v>973</v>
      </c>
      <c r="X298">
        <v>0</v>
      </c>
      <c r="AA298">
        <v>0</v>
      </c>
      <c r="AB298">
        <v>0</v>
      </c>
      <c r="AC298" t="s">
        <v>992</v>
      </c>
      <c r="AG298">
        <v>0</v>
      </c>
      <c r="AI298">
        <v>42.85961656</v>
      </c>
      <c r="AJ298" t="s">
        <v>973</v>
      </c>
      <c r="AL298">
        <v>-105.62352744</v>
      </c>
      <c r="AN298" t="s">
        <v>1162</v>
      </c>
      <c r="AO298">
        <v>1.117907422193726</v>
      </c>
      <c r="AP298" t="s">
        <v>1523</v>
      </c>
      <c r="AQ298">
        <v>2018</v>
      </c>
      <c r="AR298">
        <v>18</v>
      </c>
    </row>
    <row r="299" spans="1:44">
      <c r="A299" t="s">
        <v>44</v>
      </c>
      <c r="B299" s="2">
        <v>43388</v>
      </c>
      <c r="C299" s="2">
        <v>43399</v>
      </c>
      <c r="D299" t="s">
        <v>74</v>
      </c>
      <c r="E299">
        <v>60</v>
      </c>
      <c r="F299" t="s">
        <v>171</v>
      </c>
      <c r="G299" t="s">
        <v>257</v>
      </c>
      <c r="J299">
        <v>918.73999023</v>
      </c>
      <c r="K299">
        <v>31</v>
      </c>
      <c r="L299">
        <v>34</v>
      </c>
      <c r="M299" t="s">
        <v>332</v>
      </c>
      <c r="N299">
        <v>73</v>
      </c>
      <c r="O299" t="s">
        <v>333</v>
      </c>
      <c r="P299" t="s">
        <v>395</v>
      </c>
      <c r="Q299" t="s">
        <v>684</v>
      </c>
      <c r="R299" t="s">
        <v>956</v>
      </c>
      <c r="S299" s="2">
        <v>43388</v>
      </c>
      <c r="T299" t="s">
        <v>961</v>
      </c>
      <c r="U299">
        <v>1</v>
      </c>
      <c r="V299" t="s">
        <v>973</v>
      </c>
      <c r="X299">
        <v>0</v>
      </c>
      <c r="AA299">
        <v>0</v>
      </c>
      <c r="AB299">
        <v>0</v>
      </c>
      <c r="AC299" t="s">
        <v>992</v>
      </c>
      <c r="AG299">
        <v>0</v>
      </c>
      <c r="AI299">
        <v>42.87402082</v>
      </c>
      <c r="AJ299" t="s">
        <v>973</v>
      </c>
      <c r="AL299">
        <v>-105.66279756</v>
      </c>
      <c r="AN299" t="s">
        <v>1164</v>
      </c>
      <c r="AO299">
        <v>1.484315542408609</v>
      </c>
      <c r="AP299" t="s">
        <v>1526</v>
      </c>
      <c r="AQ299">
        <v>2018</v>
      </c>
      <c r="AR299">
        <v>18</v>
      </c>
    </row>
    <row r="300" spans="1:44">
      <c r="A300" t="s">
        <v>44</v>
      </c>
      <c r="B300" s="2">
        <v>43388</v>
      </c>
      <c r="C300" s="2">
        <v>43399</v>
      </c>
      <c r="D300" t="s">
        <v>74</v>
      </c>
      <c r="E300">
        <v>60</v>
      </c>
      <c r="F300" t="s">
        <v>171</v>
      </c>
      <c r="G300" t="s">
        <v>257</v>
      </c>
      <c r="J300">
        <v>918.73999023</v>
      </c>
      <c r="K300">
        <v>4</v>
      </c>
      <c r="L300">
        <v>33</v>
      </c>
      <c r="M300" t="s">
        <v>332</v>
      </c>
      <c r="N300">
        <v>73</v>
      </c>
      <c r="O300" t="s">
        <v>333</v>
      </c>
      <c r="P300" t="s">
        <v>395</v>
      </c>
      <c r="Q300" t="s">
        <v>684</v>
      </c>
      <c r="R300" t="s">
        <v>956</v>
      </c>
      <c r="S300" s="2">
        <v>43388</v>
      </c>
      <c r="T300" t="s">
        <v>961</v>
      </c>
      <c r="U300">
        <v>1</v>
      </c>
      <c r="V300" t="s">
        <v>973</v>
      </c>
      <c r="X300">
        <v>0</v>
      </c>
      <c r="AA300">
        <v>0</v>
      </c>
      <c r="AB300">
        <v>0</v>
      </c>
      <c r="AC300" t="s">
        <v>992</v>
      </c>
      <c r="AG300">
        <v>0</v>
      </c>
      <c r="AI300">
        <v>42.85961656</v>
      </c>
      <c r="AJ300" t="s">
        <v>973</v>
      </c>
      <c r="AL300">
        <v>-105.62352744</v>
      </c>
      <c r="AN300" t="s">
        <v>1162</v>
      </c>
      <c r="AO300">
        <v>1.117907422193726</v>
      </c>
      <c r="AP300" t="s">
        <v>1523</v>
      </c>
      <c r="AQ300">
        <v>2018</v>
      </c>
      <c r="AR300">
        <v>18</v>
      </c>
    </row>
    <row r="301" spans="1:44">
      <c r="A301" t="s">
        <v>44</v>
      </c>
      <c r="B301" s="2">
        <v>43388</v>
      </c>
      <c r="C301" s="2">
        <v>43399</v>
      </c>
      <c r="D301" t="s">
        <v>74</v>
      </c>
      <c r="E301">
        <v>60</v>
      </c>
      <c r="F301" t="s">
        <v>171</v>
      </c>
      <c r="G301" t="s">
        <v>257</v>
      </c>
      <c r="J301">
        <v>918.73999023</v>
      </c>
      <c r="K301">
        <v>31</v>
      </c>
      <c r="L301">
        <v>34</v>
      </c>
      <c r="M301" t="s">
        <v>332</v>
      </c>
      <c r="N301">
        <v>73</v>
      </c>
      <c r="O301" t="s">
        <v>333</v>
      </c>
      <c r="P301" t="s">
        <v>395</v>
      </c>
      <c r="Q301" t="s">
        <v>684</v>
      </c>
      <c r="R301" t="s">
        <v>956</v>
      </c>
      <c r="S301" s="2">
        <v>43388</v>
      </c>
      <c r="T301" t="s">
        <v>961</v>
      </c>
      <c r="U301">
        <v>1</v>
      </c>
      <c r="V301" t="s">
        <v>973</v>
      </c>
      <c r="X301">
        <v>0</v>
      </c>
      <c r="AA301">
        <v>0</v>
      </c>
      <c r="AB301">
        <v>0</v>
      </c>
      <c r="AC301" t="s">
        <v>992</v>
      </c>
      <c r="AG301">
        <v>0</v>
      </c>
      <c r="AI301">
        <v>42.87402082</v>
      </c>
      <c r="AJ301" t="s">
        <v>973</v>
      </c>
      <c r="AL301">
        <v>-105.66279756</v>
      </c>
      <c r="AN301" t="s">
        <v>1164</v>
      </c>
      <c r="AO301">
        <v>1.484315542408609</v>
      </c>
      <c r="AP301" t="s">
        <v>1526</v>
      </c>
      <c r="AQ301">
        <v>2018</v>
      </c>
      <c r="AR301">
        <v>18</v>
      </c>
    </row>
    <row r="302" spans="1:44">
      <c r="A302" t="s">
        <v>44</v>
      </c>
      <c r="B302" s="2">
        <v>43388</v>
      </c>
      <c r="C302" s="2">
        <v>43399</v>
      </c>
      <c r="D302" t="s">
        <v>74</v>
      </c>
      <c r="E302">
        <v>60</v>
      </c>
      <c r="F302" t="s">
        <v>171</v>
      </c>
      <c r="G302" t="s">
        <v>257</v>
      </c>
      <c r="J302">
        <v>918.73999023</v>
      </c>
      <c r="K302">
        <v>5</v>
      </c>
      <c r="L302">
        <v>33</v>
      </c>
      <c r="M302" t="s">
        <v>332</v>
      </c>
      <c r="N302">
        <v>73</v>
      </c>
      <c r="O302" t="s">
        <v>333</v>
      </c>
      <c r="P302" t="s">
        <v>395</v>
      </c>
      <c r="Q302" t="s">
        <v>684</v>
      </c>
      <c r="R302" t="s">
        <v>956</v>
      </c>
      <c r="S302" s="2">
        <v>43388</v>
      </c>
      <c r="T302" t="s">
        <v>961</v>
      </c>
      <c r="U302">
        <v>1</v>
      </c>
      <c r="V302" t="s">
        <v>973</v>
      </c>
      <c r="X302">
        <v>0</v>
      </c>
      <c r="AA302">
        <v>0</v>
      </c>
      <c r="AB302">
        <v>0</v>
      </c>
      <c r="AC302" t="s">
        <v>992</v>
      </c>
      <c r="AG302">
        <v>0</v>
      </c>
      <c r="AI302">
        <v>42.85958221</v>
      </c>
      <c r="AJ302" t="s">
        <v>973</v>
      </c>
      <c r="AL302">
        <v>-105.64316632</v>
      </c>
      <c r="AN302" t="s">
        <v>1171</v>
      </c>
      <c r="AO302">
        <v>1.110750164897907</v>
      </c>
      <c r="AP302" t="s">
        <v>1522</v>
      </c>
      <c r="AQ302">
        <v>2018</v>
      </c>
      <c r="AR302">
        <v>18</v>
      </c>
    </row>
    <row r="303" spans="1:44">
      <c r="A303" t="s">
        <v>44</v>
      </c>
      <c r="B303" s="2">
        <v>43388</v>
      </c>
      <c r="C303" s="2">
        <v>43399</v>
      </c>
      <c r="D303" t="s">
        <v>74</v>
      </c>
      <c r="E303">
        <v>60</v>
      </c>
      <c r="F303" t="s">
        <v>171</v>
      </c>
      <c r="G303" t="s">
        <v>257</v>
      </c>
      <c r="J303">
        <v>918.73999023</v>
      </c>
      <c r="K303">
        <v>4</v>
      </c>
      <c r="L303">
        <v>33</v>
      </c>
      <c r="M303" t="s">
        <v>332</v>
      </c>
      <c r="N303">
        <v>73</v>
      </c>
      <c r="O303" t="s">
        <v>333</v>
      </c>
      <c r="P303" t="s">
        <v>395</v>
      </c>
      <c r="Q303" t="s">
        <v>684</v>
      </c>
      <c r="R303" t="s">
        <v>956</v>
      </c>
      <c r="S303" s="2">
        <v>43388</v>
      </c>
      <c r="T303" t="s">
        <v>961</v>
      </c>
      <c r="U303">
        <v>1</v>
      </c>
      <c r="V303" t="s">
        <v>973</v>
      </c>
      <c r="X303">
        <v>0</v>
      </c>
      <c r="AA303">
        <v>0</v>
      </c>
      <c r="AB303">
        <v>0</v>
      </c>
      <c r="AC303" t="s">
        <v>992</v>
      </c>
      <c r="AG303">
        <v>0</v>
      </c>
      <c r="AI303">
        <v>42.85961656</v>
      </c>
      <c r="AJ303" t="s">
        <v>973</v>
      </c>
      <c r="AL303">
        <v>-105.62352744</v>
      </c>
      <c r="AN303" t="s">
        <v>1162</v>
      </c>
      <c r="AO303">
        <v>1.117907422193726</v>
      </c>
      <c r="AP303" t="s">
        <v>1523</v>
      </c>
      <c r="AQ303">
        <v>2018</v>
      </c>
      <c r="AR303">
        <v>18</v>
      </c>
    </row>
    <row r="304" spans="1:44">
      <c r="A304" t="s">
        <v>44</v>
      </c>
      <c r="B304" s="2">
        <v>43388</v>
      </c>
      <c r="C304" s="2">
        <v>43399</v>
      </c>
      <c r="D304" t="s">
        <v>74</v>
      </c>
      <c r="E304">
        <v>60</v>
      </c>
      <c r="F304" t="s">
        <v>171</v>
      </c>
      <c r="G304" t="s">
        <v>257</v>
      </c>
      <c r="J304">
        <v>918.73999023</v>
      </c>
      <c r="K304">
        <v>4</v>
      </c>
      <c r="L304">
        <v>33</v>
      </c>
      <c r="M304" t="s">
        <v>332</v>
      </c>
      <c r="N304">
        <v>73</v>
      </c>
      <c r="O304" t="s">
        <v>333</v>
      </c>
      <c r="P304" t="s">
        <v>395</v>
      </c>
      <c r="Q304" t="s">
        <v>684</v>
      </c>
      <c r="R304" t="s">
        <v>956</v>
      </c>
      <c r="S304" s="2">
        <v>43388</v>
      </c>
      <c r="T304" t="s">
        <v>961</v>
      </c>
      <c r="U304">
        <v>1</v>
      </c>
      <c r="V304" t="s">
        <v>973</v>
      </c>
      <c r="X304">
        <v>0</v>
      </c>
      <c r="AA304">
        <v>0</v>
      </c>
      <c r="AB304">
        <v>0</v>
      </c>
      <c r="AC304" t="s">
        <v>992</v>
      </c>
      <c r="AG304">
        <v>0</v>
      </c>
      <c r="AI304">
        <v>42.85961656</v>
      </c>
      <c r="AJ304" t="s">
        <v>973</v>
      </c>
      <c r="AL304">
        <v>-105.62352744</v>
      </c>
      <c r="AN304" t="s">
        <v>1162</v>
      </c>
      <c r="AO304">
        <v>1.117907422193726</v>
      </c>
      <c r="AP304" t="s">
        <v>1523</v>
      </c>
      <c r="AQ304">
        <v>2018</v>
      </c>
      <c r="AR304">
        <v>18</v>
      </c>
    </row>
    <row r="305" spans="1:44">
      <c r="A305" t="s">
        <v>44</v>
      </c>
      <c r="B305" s="2">
        <v>43388</v>
      </c>
      <c r="C305" s="2">
        <v>43399</v>
      </c>
      <c r="D305" t="s">
        <v>74</v>
      </c>
      <c r="E305">
        <v>60</v>
      </c>
      <c r="F305" t="s">
        <v>171</v>
      </c>
      <c r="G305" t="s">
        <v>257</v>
      </c>
      <c r="J305">
        <v>918.73999023</v>
      </c>
      <c r="K305">
        <v>32</v>
      </c>
      <c r="L305">
        <v>34</v>
      </c>
      <c r="M305" t="s">
        <v>332</v>
      </c>
      <c r="N305">
        <v>73</v>
      </c>
      <c r="O305" t="s">
        <v>333</v>
      </c>
      <c r="P305" t="s">
        <v>395</v>
      </c>
      <c r="Q305" t="s">
        <v>684</v>
      </c>
      <c r="R305" t="s">
        <v>956</v>
      </c>
      <c r="S305" s="2">
        <v>43388</v>
      </c>
      <c r="T305" t="s">
        <v>961</v>
      </c>
      <c r="U305">
        <v>1</v>
      </c>
      <c r="V305" t="s">
        <v>973</v>
      </c>
      <c r="X305">
        <v>0</v>
      </c>
      <c r="AA305">
        <v>0</v>
      </c>
      <c r="AB305">
        <v>0</v>
      </c>
      <c r="AC305" t="s">
        <v>992</v>
      </c>
      <c r="AG305">
        <v>0</v>
      </c>
      <c r="AI305">
        <v>42.87410094</v>
      </c>
      <c r="AJ305" t="s">
        <v>973</v>
      </c>
      <c r="AL305">
        <v>-105.64314341</v>
      </c>
      <c r="AN305" t="s">
        <v>1169</v>
      </c>
      <c r="AO305">
        <v>0.4868403027770971</v>
      </c>
      <c r="AP305" t="s">
        <v>1526</v>
      </c>
      <c r="AQ305">
        <v>2018</v>
      </c>
      <c r="AR305">
        <v>18</v>
      </c>
    </row>
    <row r="306" spans="1:44">
      <c r="A306" t="s">
        <v>44</v>
      </c>
      <c r="B306" s="2">
        <v>43388</v>
      </c>
      <c r="C306" s="2">
        <v>43399</v>
      </c>
      <c r="D306" t="s">
        <v>74</v>
      </c>
      <c r="E306">
        <v>60</v>
      </c>
      <c r="F306" t="s">
        <v>171</v>
      </c>
      <c r="G306" t="s">
        <v>257</v>
      </c>
      <c r="J306">
        <v>918.73999023</v>
      </c>
      <c r="K306">
        <v>4</v>
      </c>
      <c r="L306">
        <v>33</v>
      </c>
      <c r="M306" t="s">
        <v>332</v>
      </c>
      <c r="N306">
        <v>73</v>
      </c>
      <c r="O306" t="s">
        <v>333</v>
      </c>
      <c r="P306" t="s">
        <v>395</v>
      </c>
      <c r="Q306" t="s">
        <v>684</v>
      </c>
      <c r="R306" t="s">
        <v>956</v>
      </c>
      <c r="S306" s="2">
        <v>43388</v>
      </c>
      <c r="T306" t="s">
        <v>961</v>
      </c>
      <c r="U306">
        <v>1</v>
      </c>
      <c r="V306" t="s">
        <v>973</v>
      </c>
      <c r="X306">
        <v>0</v>
      </c>
      <c r="AA306">
        <v>0</v>
      </c>
      <c r="AB306">
        <v>0</v>
      </c>
      <c r="AC306" t="s">
        <v>992</v>
      </c>
      <c r="AG306">
        <v>0</v>
      </c>
      <c r="AI306">
        <v>42.85961656</v>
      </c>
      <c r="AJ306" t="s">
        <v>973</v>
      </c>
      <c r="AL306">
        <v>-105.62352744</v>
      </c>
      <c r="AN306" t="s">
        <v>1162</v>
      </c>
      <c r="AO306">
        <v>1.117907422193726</v>
      </c>
      <c r="AP306" t="s">
        <v>1523</v>
      </c>
      <c r="AQ306">
        <v>2018</v>
      </c>
      <c r="AR306">
        <v>18</v>
      </c>
    </row>
    <row r="307" spans="1:44">
      <c r="A307" t="s">
        <v>44</v>
      </c>
      <c r="B307" s="2">
        <v>43388</v>
      </c>
      <c r="C307" s="2">
        <v>43399</v>
      </c>
      <c r="D307" t="s">
        <v>74</v>
      </c>
      <c r="E307">
        <v>60</v>
      </c>
      <c r="F307" t="s">
        <v>171</v>
      </c>
      <c r="G307" t="s">
        <v>257</v>
      </c>
      <c r="J307">
        <v>918.73999023</v>
      </c>
      <c r="K307">
        <v>4</v>
      </c>
      <c r="L307">
        <v>33</v>
      </c>
      <c r="M307" t="s">
        <v>332</v>
      </c>
      <c r="N307">
        <v>73</v>
      </c>
      <c r="O307" t="s">
        <v>333</v>
      </c>
      <c r="P307" t="s">
        <v>395</v>
      </c>
      <c r="Q307" t="s">
        <v>684</v>
      </c>
      <c r="R307" t="s">
        <v>956</v>
      </c>
      <c r="S307" s="2">
        <v>43388</v>
      </c>
      <c r="T307" t="s">
        <v>961</v>
      </c>
      <c r="U307">
        <v>1</v>
      </c>
      <c r="V307" t="s">
        <v>973</v>
      </c>
      <c r="X307">
        <v>0</v>
      </c>
      <c r="AA307">
        <v>0</v>
      </c>
      <c r="AB307">
        <v>0</v>
      </c>
      <c r="AC307" t="s">
        <v>992</v>
      </c>
      <c r="AG307">
        <v>0</v>
      </c>
      <c r="AI307">
        <v>42.85961656</v>
      </c>
      <c r="AJ307" t="s">
        <v>973</v>
      </c>
      <c r="AL307">
        <v>-105.62352744</v>
      </c>
      <c r="AN307" t="s">
        <v>1162</v>
      </c>
      <c r="AO307">
        <v>1.117907422193726</v>
      </c>
      <c r="AP307" t="s">
        <v>1523</v>
      </c>
      <c r="AQ307">
        <v>2018</v>
      </c>
      <c r="AR307">
        <v>18</v>
      </c>
    </row>
    <row r="308" spans="1:44">
      <c r="A308" t="s">
        <v>44</v>
      </c>
      <c r="B308" s="2">
        <v>43388</v>
      </c>
      <c r="C308" s="2">
        <v>43399</v>
      </c>
      <c r="D308" t="s">
        <v>74</v>
      </c>
      <c r="E308">
        <v>60</v>
      </c>
      <c r="F308" t="s">
        <v>165</v>
      </c>
      <c r="G308" t="s">
        <v>257</v>
      </c>
      <c r="J308">
        <v>918.73999023</v>
      </c>
      <c r="K308">
        <v>4</v>
      </c>
      <c r="L308">
        <v>33</v>
      </c>
      <c r="M308" t="s">
        <v>332</v>
      </c>
      <c r="N308">
        <v>73</v>
      </c>
      <c r="O308" t="s">
        <v>333</v>
      </c>
      <c r="P308" t="s">
        <v>396</v>
      </c>
      <c r="Q308" t="s">
        <v>685</v>
      </c>
      <c r="R308" t="s">
        <v>956</v>
      </c>
      <c r="S308" s="2">
        <v>43368</v>
      </c>
      <c r="T308" t="s">
        <v>961</v>
      </c>
      <c r="U308">
        <v>0</v>
      </c>
      <c r="V308" t="s">
        <v>973</v>
      </c>
      <c r="X308">
        <v>0</v>
      </c>
      <c r="AA308">
        <v>0</v>
      </c>
      <c r="AB308">
        <v>0</v>
      </c>
      <c r="AC308" t="s">
        <v>992</v>
      </c>
      <c r="AG308">
        <v>0</v>
      </c>
      <c r="AI308">
        <v>42.85961656</v>
      </c>
      <c r="AJ308" t="s">
        <v>973</v>
      </c>
      <c r="AL308">
        <v>-105.62352744</v>
      </c>
      <c r="AN308" t="s">
        <v>1162</v>
      </c>
      <c r="AO308">
        <v>1.117907422193726</v>
      </c>
      <c r="AP308" t="s">
        <v>1523</v>
      </c>
      <c r="AQ308">
        <v>2018</v>
      </c>
      <c r="AR308">
        <v>18</v>
      </c>
    </row>
    <row r="309" spans="1:44">
      <c r="A309" t="s">
        <v>44</v>
      </c>
      <c r="B309" s="2">
        <v>43388</v>
      </c>
      <c r="C309" s="2">
        <v>43399</v>
      </c>
      <c r="D309" t="s">
        <v>74</v>
      </c>
      <c r="E309">
        <v>60</v>
      </c>
      <c r="F309" t="s">
        <v>165</v>
      </c>
      <c r="G309" t="s">
        <v>257</v>
      </c>
      <c r="J309">
        <v>918.73999023</v>
      </c>
      <c r="K309">
        <v>4</v>
      </c>
      <c r="L309">
        <v>33</v>
      </c>
      <c r="M309" t="s">
        <v>332</v>
      </c>
      <c r="N309">
        <v>73</v>
      </c>
      <c r="O309" t="s">
        <v>333</v>
      </c>
      <c r="P309" t="s">
        <v>396</v>
      </c>
      <c r="Q309" t="s">
        <v>685</v>
      </c>
      <c r="R309" t="s">
        <v>956</v>
      </c>
      <c r="S309" s="2">
        <v>43368</v>
      </c>
      <c r="T309" t="s">
        <v>961</v>
      </c>
      <c r="U309">
        <v>0</v>
      </c>
      <c r="V309" t="s">
        <v>973</v>
      </c>
      <c r="X309">
        <v>0</v>
      </c>
      <c r="AA309">
        <v>0</v>
      </c>
      <c r="AB309">
        <v>0</v>
      </c>
      <c r="AC309" t="s">
        <v>992</v>
      </c>
      <c r="AG309">
        <v>0</v>
      </c>
      <c r="AI309">
        <v>42.85961656</v>
      </c>
      <c r="AJ309" t="s">
        <v>973</v>
      </c>
      <c r="AL309">
        <v>-105.62352744</v>
      </c>
      <c r="AN309" t="s">
        <v>1162</v>
      </c>
      <c r="AO309">
        <v>1.117907422193726</v>
      </c>
      <c r="AP309" t="s">
        <v>1523</v>
      </c>
      <c r="AQ309">
        <v>2018</v>
      </c>
      <c r="AR309">
        <v>18</v>
      </c>
    </row>
    <row r="310" spans="1:44">
      <c r="A310" t="s">
        <v>44</v>
      </c>
      <c r="B310" s="2">
        <v>43388</v>
      </c>
      <c r="C310" s="2">
        <v>43399</v>
      </c>
      <c r="D310" t="s">
        <v>74</v>
      </c>
      <c r="E310">
        <v>60</v>
      </c>
      <c r="F310" t="s">
        <v>165</v>
      </c>
      <c r="G310" t="s">
        <v>257</v>
      </c>
      <c r="J310">
        <v>918.73999023</v>
      </c>
      <c r="K310">
        <v>4</v>
      </c>
      <c r="L310">
        <v>33</v>
      </c>
      <c r="M310" t="s">
        <v>332</v>
      </c>
      <c r="N310">
        <v>73</v>
      </c>
      <c r="O310" t="s">
        <v>333</v>
      </c>
      <c r="P310" t="s">
        <v>396</v>
      </c>
      <c r="Q310" t="s">
        <v>685</v>
      </c>
      <c r="R310" t="s">
        <v>956</v>
      </c>
      <c r="S310" s="2">
        <v>43368</v>
      </c>
      <c r="T310" t="s">
        <v>961</v>
      </c>
      <c r="U310">
        <v>0</v>
      </c>
      <c r="V310" t="s">
        <v>973</v>
      </c>
      <c r="X310">
        <v>0</v>
      </c>
      <c r="AA310">
        <v>0</v>
      </c>
      <c r="AB310">
        <v>0</v>
      </c>
      <c r="AC310" t="s">
        <v>992</v>
      </c>
      <c r="AG310">
        <v>0</v>
      </c>
      <c r="AI310">
        <v>42.85961656</v>
      </c>
      <c r="AJ310" t="s">
        <v>973</v>
      </c>
      <c r="AL310">
        <v>-105.62352744</v>
      </c>
      <c r="AN310" t="s">
        <v>1162</v>
      </c>
      <c r="AO310">
        <v>1.117907422193726</v>
      </c>
      <c r="AP310" t="s">
        <v>1523</v>
      </c>
      <c r="AQ310">
        <v>2018</v>
      </c>
      <c r="AR310">
        <v>18</v>
      </c>
    </row>
    <row r="311" spans="1:44">
      <c r="A311" t="s">
        <v>44</v>
      </c>
      <c r="B311" s="2">
        <v>43388</v>
      </c>
      <c r="C311" s="2">
        <v>43399</v>
      </c>
      <c r="D311" t="s">
        <v>74</v>
      </c>
      <c r="E311">
        <v>60</v>
      </c>
      <c r="F311" t="s">
        <v>165</v>
      </c>
      <c r="G311" t="s">
        <v>257</v>
      </c>
      <c r="J311">
        <v>918.73999023</v>
      </c>
      <c r="K311">
        <v>5</v>
      </c>
      <c r="L311">
        <v>33</v>
      </c>
      <c r="M311" t="s">
        <v>332</v>
      </c>
      <c r="N311">
        <v>73</v>
      </c>
      <c r="O311" t="s">
        <v>333</v>
      </c>
      <c r="P311" t="s">
        <v>396</v>
      </c>
      <c r="Q311" t="s">
        <v>685</v>
      </c>
      <c r="R311" t="s">
        <v>956</v>
      </c>
      <c r="S311" s="2">
        <v>43368</v>
      </c>
      <c r="T311" t="s">
        <v>961</v>
      </c>
      <c r="U311">
        <v>0</v>
      </c>
      <c r="V311" t="s">
        <v>973</v>
      </c>
      <c r="X311">
        <v>0</v>
      </c>
      <c r="AA311">
        <v>0</v>
      </c>
      <c r="AB311">
        <v>0</v>
      </c>
      <c r="AC311" t="s">
        <v>992</v>
      </c>
      <c r="AG311">
        <v>0</v>
      </c>
      <c r="AI311">
        <v>42.85958221</v>
      </c>
      <c r="AJ311" t="s">
        <v>973</v>
      </c>
      <c r="AL311">
        <v>-105.64316632</v>
      </c>
      <c r="AN311" t="s">
        <v>1171</v>
      </c>
      <c r="AO311">
        <v>1.110750164897907</v>
      </c>
      <c r="AP311" t="s">
        <v>1522</v>
      </c>
      <c r="AQ311">
        <v>2018</v>
      </c>
      <c r="AR311">
        <v>18</v>
      </c>
    </row>
    <row r="312" spans="1:44">
      <c r="A312" t="s">
        <v>44</v>
      </c>
      <c r="B312" s="2">
        <v>43388</v>
      </c>
      <c r="C312" s="2">
        <v>43399</v>
      </c>
      <c r="D312" t="s">
        <v>74</v>
      </c>
      <c r="E312">
        <v>60</v>
      </c>
      <c r="F312" t="s">
        <v>165</v>
      </c>
      <c r="G312" t="s">
        <v>257</v>
      </c>
      <c r="J312">
        <v>918.73999023</v>
      </c>
      <c r="K312">
        <v>5</v>
      </c>
      <c r="L312">
        <v>33</v>
      </c>
      <c r="M312" t="s">
        <v>332</v>
      </c>
      <c r="N312">
        <v>73</v>
      </c>
      <c r="O312" t="s">
        <v>333</v>
      </c>
      <c r="P312" t="s">
        <v>396</v>
      </c>
      <c r="Q312" t="s">
        <v>685</v>
      </c>
      <c r="R312" t="s">
        <v>956</v>
      </c>
      <c r="S312" s="2">
        <v>43368</v>
      </c>
      <c r="T312" t="s">
        <v>961</v>
      </c>
      <c r="U312">
        <v>0</v>
      </c>
      <c r="V312" t="s">
        <v>973</v>
      </c>
      <c r="X312">
        <v>0</v>
      </c>
      <c r="AA312">
        <v>0</v>
      </c>
      <c r="AB312">
        <v>0</v>
      </c>
      <c r="AC312" t="s">
        <v>992</v>
      </c>
      <c r="AG312">
        <v>0</v>
      </c>
      <c r="AI312">
        <v>42.85958221</v>
      </c>
      <c r="AJ312" t="s">
        <v>973</v>
      </c>
      <c r="AL312">
        <v>-105.64316632</v>
      </c>
      <c r="AN312" t="s">
        <v>1171</v>
      </c>
      <c r="AO312">
        <v>1.110750164897907</v>
      </c>
      <c r="AP312" t="s">
        <v>1522</v>
      </c>
      <c r="AQ312">
        <v>2018</v>
      </c>
      <c r="AR312">
        <v>18</v>
      </c>
    </row>
    <row r="313" spans="1:44">
      <c r="A313" t="s">
        <v>44</v>
      </c>
      <c r="B313" s="2">
        <v>43388</v>
      </c>
      <c r="C313" s="2">
        <v>43399</v>
      </c>
      <c r="D313" t="s">
        <v>74</v>
      </c>
      <c r="E313">
        <v>60</v>
      </c>
      <c r="F313" t="s">
        <v>165</v>
      </c>
      <c r="G313" t="s">
        <v>257</v>
      </c>
      <c r="J313">
        <v>918.73999023</v>
      </c>
      <c r="K313">
        <v>4</v>
      </c>
      <c r="L313">
        <v>33</v>
      </c>
      <c r="M313" t="s">
        <v>332</v>
      </c>
      <c r="N313">
        <v>73</v>
      </c>
      <c r="O313" t="s">
        <v>333</v>
      </c>
      <c r="P313" t="s">
        <v>396</v>
      </c>
      <c r="Q313" t="s">
        <v>685</v>
      </c>
      <c r="R313" t="s">
        <v>956</v>
      </c>
      <c r="S313" s="2">
        <v>43368</v>
      </c>
      <c r="T313" t="s">
        <v>961</v>
      </c>
      <c r="U313">
        <v>0</v>
      </c>
      <c r="V313" t="s">
        <v>973</v>
      </c>
      <c r="X313">
        <v>0</v>
      </c>
      <c r="AA313">
        <v>0</v>
      </c>
      <c r="AB313">
        <v>0</v>
      </c>
      <c r="AC313" t="s">
        <v>992</v>
      </c>
      <c r="AG313">
        <v>0</v>
      </c>
      <c r="AI313">
        <v>42.85961656</v>
      </c>
      <c r="AJ313" t="s">
        <v>973</v>
      </c>
      <c r="AL313">
        <v>-105.62352744</v>
      </c>
      <c r="AN313" t="s">
        <v>1162</v>
      </c>
      <c r="AO313">
        <v>1.117907422193726</v>
      </c>
      <c r="AP313" t="s">
        <v>1523</v>
      </c>
      <c r="AQ313">
        <v>2018</v>
      </c>
      <c r="AR313">
        <v>18</v>
      </c>
    </row>
    <row r="314" spans="1:44">
      <c r="A314" t="s">
        <v>44</v>
      </c>
      <c r="B314" s="2">
        <v>43388</v>
      </c>
      <c r="C314" s="2">
        <v>43399</v>
      </c>
      <c r="D314" t="s">
        <v>74</v>
      </c>
      <c r="E314">
        <v>60</v>
      </c>
      <c r="F314" t="s">
        <v>165</v>
      </c>
      <c r="G314" t="s">
        <v>257</v>
      </c>
      <c r="J314">
        <v>918.73999023</v>
      </c>
      <c r="K314">
        <v>4</v>
      </c>
      <c r="L314">
        <v>33</v>
      </c>
      <c r="M314" t="s">
        <v>332</v>
      </c>
      <c r="N314">
        <v>73</v>
      </c>
      <c r="O314" t="s">
        <v>333</v>
      </c>
      <c r="P314" t="s">
        <v>396</v>
      </c>
      <c r="Q314" t="s">
        <v>685</v>
      </c>
      <c r="R314" t="s">
        <v>956</v>
      </c>
      <c r="S314" s="2">
        <v>43368</v>
      </c>
      <c r="T314" t="s">
        <v>961</v>
      </c>
      <c r="U314">
        <v>0</v>
      </c>
      <c r="V314" t="s">
        <v>973</v>
      </c>
      <c r="X314">
        <v>0</v>
      </c>
      <c r="AA314">
        <v>0</v>
      </c>
      <c r="AB314">
        <v>0</v>
      </c>
      <c r="AC314" t="s">
        <v>992</v>
      </c>
      <c r="AG314">
        <v>0</v>
      </c>
      <c r="AI314">
        <v>42.85961656</v>
      </c>
      <c r="AJ314" t="s">
        <v>973</v>
      </c>
      <c r="AL314">
        <v>-105.62352744</v>
      </c>
      <c r="AN314" t="s">
        <v>1162</v>
      </c>
      <c r="AO314">
        <v>1.117907422193726</v>
      </c>
      <c r="AP314" t="s">
        <v>1523</v>
      </c>
      <c r="AQ314">
        <v>2018</v>
      </c>
      <c r="AR314">
        <v>18</v>
      </c>
    </row>
    <row r="315" spans="1:44">
      <c r="A315" t="s">
        <v>44</v>
      </c>
      <c r="B315" s="2">
        <v>43388</v>
      </c>
      <c r="C315" s="2">
        <v>43399</v>
      </c>
      <c r="D315" t="s">
        <v>74</v>
      </c>
      <c r="E315">
        <v>60</v>
      </c>
      <c r="F315" t="s">
        <v>165</v>
      </c>
      <c r="G315" t="s">
        <v>257</v>
      </c>
      <c r="J315">
        <v>918.73999023</v>
      </c>
      <c r="K315">
        <v>4</v>
      </c>
      <c r="L315">
        <v>33</v>
      </c>
      <c r="M315" t="s">
        <v>332</v>
      </c>
      <c r="N315">
        <v>73</v>
      </c>
      <c r="O315" t="s">
        <v>333</v>
      </c>
      <c r="P315" t="s">
        <v>396</v>
      </c>
      <c r="Q315" t="s">
        <v>685</v>
      </c>
      <c r="R315" t="s">
        <v>956</v>
      </c>
      <c r="S315" s="2">
        <v>43368</v>
      </c>
      <c r="T315" t="s">
        <v>961</v>
      </c>
      <c r="U315">
        <v>0</v>
      </c>
      <c r="V315" t="s">
        <v>973</v>
      </c>
      <c r="X315">
        <v>0</v>
      </c>
      <c r="AA315">
        <v>0</v>
      </c>
      <c r="AB315">
        <v>0</v>
      </c>
      <c r="AC315" t="s">
        <v>992</v>
      </c>
      <c r="AG315">
        <v>0</v>
      </c>
      <c r="AI315">
        <v>42.85961656</v>
      </c>
      <c r="AJ315" t="s">
        <v>973</v>
      </c>
      <c r="AL315">
        <v>-105.62352744</v>
      </c>
      <c r="AN315" t="s">
        <v>1162</v>
      </c>
      <c r="AO315">
        <v>1.117907422193726</v>
      </c>
      <c r="AP315" t="s">
        <v>1523</v>
      </c>
      <c r="AQ315">
        <v>2018</v>
      </c>
      <c r="AR315">
        <v>18</v>
      </c>
    </row>
    <row r="316" spans="1:44">
      <c r="A316" t="s">
        <v>44</v>
      </c>
      <c r="B316" s="2">
        <v>43388</v>
      </c>
      <c r="C316" s="2">
        <v>43399</v>
      </c>
      <c r="D316" t="s">
        <v>74</v>
      </c>
      <c r="E316">
        <v>60</v>
      </c>
      <c r="F316" t="s">
        <v>165</v>
      </c>
      <c r="G316" t="s">
        <v>257</v>
      </c>
      <c r="J316">
        <v>918.73999023</v>
      </c>
      <c r="K316">
        <v>4</v>
      </c>
      <c r="L316">
        <v>33</v>
      </c>
      <c r="M316" t="s">
        <v>332</v>
      </c>
      <c r="N316">
        <v>73</v>
      </c>
      <c r="O316" t="s">
        <v>333</v>
      </c>
      <c r="P316" t="s">
        <v>396</v>
      </c>
      <c r="Q316" t="s">
        <v>685</v>
      </c>
      <c r="R316" t="s">
        <v>956</v>
      </c>
      <c r="S316" s="2">
        <v>43368</v>
      </c>
      <c r="T316" t="s">
        <v>961</v>
      </c>
      <c r="U316">
        <v>0</v>
      </c>
      <c r="V316" t="s">
        <v>973</v>
      </c>
      <c r="X316">
        <v>0</v>
      </c>
      <c r="AA316">
        <v>0</v>
      </c>
      <c r="AB316">
        <v>0</v>
      </c>
      <c r="AC316" t="s">
        <v>992</v>
      </c>
      <c r="AG316">
        <v>0</v>
      </c>
      <c r="AI316">
        <v>42.85961656</v>
      </c>
      <c r="AJ316" t="s">
        <v>973</v>
      </c>
      <c r="AL316">
        <v>-105.62352744</v>
      </c>
      <c r="AN316" t="s">
        <v>1162</v>
      </c>
      <c r="AO316">
        <v>1.117907422193726</v>
      </c>
      <c r="AP316" t="s">
        <v>1523</v>
      </c>
      <c r="AQ316">
        <v>2018</v>
      </c>
      <c r="AR316">
        <v>18</v>
      </c>
    </row>
    <row r="317" spans="1:44">
      <c r="A317" t="s">
        <v>44</v>
      </c>
      <c r="B317" s="2">
        <v>43388</v>
      </c>
      <c r="C317" s="2">
        <v>43399</v>
      </c>
      <c r="D317" t="s">
        <v>74</v>
      </c>
      <c r="E317">
        <v>60</v>
      </c>
      <c r="F317" t="s">
        <v>172</v>
      </c>
      <c r="G317" t="s">
        <v>257</v>
      </c>
      <c r="J317">
        <v>918.73999023</v>
      </c>
      <c r="K317">
        <v>4</v>
      </c>
      <c r="L317">
        <v>33</v>
      </c>
      <c r="M317" t="s">
        <v>332</v>
      </c>
      <c r="N317">
        <v>73</v>
      </c>
      <c r="O317" t="s">
        <v>333</v>
      </c>
      <c r="P317" t="s">
        <v>397</v>
      </c>
      <c r="Q317" t="s">
        <v>686</v>
      </c>
      <c r="R317" t="s">
        <v>956</v>
      </c>
      <c r="S317" s="2">
        <v>43388</v>
      </c>
      <c r="T317" t="s">
        <v>961</v>
      </c>
      <c r="U317">
        <v>0</v>
      </c>
      <c r="V317" t="s">
        <v>973</v>
      </c>
      <c r="X317">
        <v>0</v>
      </c>
      <c r="AA317">
        <v>0</v>
      </c>
      <c r="AB317">
        <v>0</v>
      </c>
      <c r="AC317" t="s">
        <v>992</v>
      </c>
      <c r="AG317">
        <v>0</v>
      </c>
      <c r="AI317">
        <v>42.85961656</v>
      </c>
      <c r="AJ317" t="s">
        <v>973</v>
      </c>
      <c r="AL317">
        <v>-105.62352744</v>
      </c>
      <c r="AN317" t="s">
        <v>1162</v>
      </c>
      <c r="AO317">
        <v>1.117907422193726</v>
      </c>
      <c r="AP317" t="s">
        <v>1523</v>
      </c>
      <c r="AQ317">
        <v>2018</v>
      </c>
      <c r="AR317">
        <v>18</v>
      </c>
    </row>
    <row r="318" spans="1:44">
      <c r="A318" t="s">
        <v>44</v>
      </c>
      <c r="B318" s="2">
        <v>43388</v>
      </c>
      <c r="C318" s="2">
        <v>43399</v>
      </c>
      <c r="D318" t="s">
        <v>74</v>
      </c>
      <c r="E318">
        <v>60</v>
      </c>
      <c r="F318" t="s">
        <v>172</v>
      </c>
      <c r="G318" t="s">
        <v>257</v>
      </c>
      <c r="J318">
        <v>918.73999023</v>
      </c>
      <c r="K318">
        <v>32</v>
      </c>
      <c r="L318">
        <v>34</v>
      </c>
      <c r="M318" t="s">
        <v>332</v>
      </c>
      <c r="N318">
        <v>73</v>
      </c>
      <c r="O318" t="s">
        <v>333</v>
      </c>
      <c r="P318" t="s">
        <v>397</v>
      </c>
      <c r="Q318" t="s">
        <v>686</v>
      </c>
      <c r="R318" t="s">
        <v>956</v>
      </c>
      <c r="S318" s="2">
        <v>43388</v>
      </c>
      <c r="T318" t="s">
        <v>961</v>
      </c>
      <c r="U318">
        <v>0</v>
      </c>
      <c r="V318" t="s">
        <v>973</v>
      </c>
      <c r="X318">
        <v>0</v>
      </c>
      <c r="AA318">
        <v>0</v>
      </c>
      <c r="AB318">
        <v>0</v>
      </c>
      <c r="AC318" t="s">
        <v>992</v>
      </c>
      <c r="AG318">
        <v>0</v>
      </c>
      <c r="AI318">
        <v>42.87410094</v>
      </c>
      <c r="AJ318" t="s">
        <v>973</v>
      </c>
      <c r="AL318">
        <v>-105.64314341</v>
      </c>
      <c r="AN318" t="s">
        <v>1169</v>
      </c>
      <c r="AO318">
        <v>0.4868403027770971</v>
      </c>
      <c r="AP318" t="s">
        <v>1526</v>
      </c>
      <c r="AQ318">
        <v>2018</v>
      </c>
      <c r="AR318">
        <v>18</v>
      </c>
    </row>
    <row r="319" spans="1:44">
      <c r="A319" t="s">
        <v>44</v>
      </c>
      <c r="B319" s="2">
        <v>43388</v>
      </c>
      <c r="C319" s="2">
        <v>43399</v>
      </c>
      <c r="D319" t="s">
        <v>74</v>
      </c>
      <c r="E319">
        <v>60</v>
      </c>
      <c r="F319" t="s">
        <v>172</v>
      </c>
      <c r="G319" t="s">
        <v>257</v>
      </c>
      <c r="J319">
        <v>918.73999023</v>
      </c>
      <c r="K319">
        <v>4</v>
      </c>
      <c r="L319">
        <v>33</v>
      </c>
      <c r="M319" t="s">
        <v>332</v>
      </c>
      <c r="N319">
        <v>73</v>
      </c>
      <c r="O319" t="s">
        <v>333</v>
      </c>
      <c r="P319" t="s">
        <v>397</v>
      </c>
      <c r="Q319" t="s">
        <v>686</v>
      </c>
      <c r="R319" t="s">
        <v>956</v>
      </c>
      <c r="S319" s="2">
        <v>43388</v>
      </c>
      <c r="T319" t="s">
        <v>961</v>
      </c>
      <c r="U319">
        <v>0</v>
      </c>
      <c r="V319" t="s">
        <v>973</v>
      </c>
      <c r="X319">
        <v>0</v>
      </c>
      <c r="AA319">
        <v>0</v>
      </c>
      <c r="AB319">
        <v>0</v>
      </c>
      <c r="AC319" t="s">
        <v>992</v>
      </c>
      <c r="AG319">
        <v>0</v>
      </c>
      <c r="AI319">
        <v>42.85961656</v>
      </c>
      <c r="AJ319" t="s">
        <v>973</v>
      </c>
      <c r="AL319">
        <v>-105.62352744</v>
      </c>
      <c r="AN319" t="s">
        <v>1162</v>
      </c>
      <c r="AO319">
        <v>1.117907422193726</v>
      </c>
      <c r="AP319" t="s">
        <v>1523</v>
      </c>
      <c r="AQ319">
        <v>2018</v>
      </c>
      <c r="AR319">
        <v>18</v>
      </c>
    </row>
    <row r="320" spans="1:44">
      <c r="A320" t="s">
        <v>44</v>
      </c>
      <c r="B320" s="2">
        <v>43388</v>
      </c>
      <c r="C320" s="2">
        <v>43399</v>
      </c>
      <c r="D320" t="s">
        <v>74</v>
      </c>
      <c r="E320">
        <v>60</v>
      </c>
      <c r="F320" t="s">
        <v>172</v>
      </c>
      <c r="G320" t="s">
        <v>257</v>
      </c>
      <c r="J320">
        <v>918.73999023</v>
      </c>
      <c r="K320">
        <v>4</v>
      </c>
      <c r="L320">
        <v>33</v>
      </c>
      <c r="M320" t="s">
        <v>332</v>
      </c>
      <c r="N320">
        <v>73</v>
      </c>
      <c r="O320" t="s">
        <v>333</v>
      </c>
      <c r="P320" t="s">
        <v>397</v>
      </c>
      <c r="Q320" t="s">
        <v>686</v>
      </c>
      <c r="R320" t="s">
        <v>956</v>
      </c>
      <c r="S320" s="2">
        <v>43388</v>
      </c>
      <c r="T320" t="s">
        <v>961</v>
      </c>
      <c r="U320">
        <v>0</v>
      </c>
      <c r="V320" t="s">
        <v>973</v>
      </c>
      <c r="X320">
        <v>0</v>
      </c>
      <c r="AA320">
        <v>0</v>
      </c>
      <c r="AB320">
        <v>0</v>
      </c>
      <c r="AC320" t="s">
        <v>992</v>
      </c>
      <c r="AG320">
        <v>0</v>
      </c>
      <c r="AI320">
        <v>42.85961656</v>
      </c>
      <c r="AJ320" t="s">
        <v>973</v>
      </c>
      <c r="AL320">
        <v>-105.62352744</v>
      </c>
      <c r="AN320" t="s">
        <v>1162</v>
      </c>
      <c r="AO320">
        <v>1.117907422193726</v>
      </c>
      <c r="AP320" t="s">
        <v>1523</v>
      </c>
      <c r="AQ320">
        <v>2018</v>
      </c>
      <c r="AR320">
        <v>18</v>
      </c>
    </row>
    <row r="321" spans="1:44">
      <c r="A321" t="s">
        <v>44</v>
      </c>
      <c r="B321" s="2">
        <v>43388</v>
      </c>
      <c r="C321" s="2">
        <v>43399</v>
      </c>
      <c r="D321" t="s">
        <v>74</v>
      </c>
      <c r="E321">
        <v>60</v>
      </c>
      <c r="F321" t="s">
        <v>172</v>
      </c>
      <c r="G321" t="s">
        <v>257</v>
      </c>
      <c r="J321">
        <v>918.73999023</v>
      </c>
      <c r="K321">
        <v>4</v>
      </c>
      <c r="L321">
        <v>33</v>
      </c>
      <c r="M321" t="s">
        <v>332</v>
      </c>
      <c r="N321">
        <v>73</v>
      </c>
      <c r="O321" t="s">
        <v>333</v>
      </c>
      <c r="P321" t="s">
        <v>397</v>
      </c>
      <c r="Q321" t="s">
        <v>686</v>
      </c>
      <c r="R321" t="s">
        <v>956</v>
      </c>
      <c r="S321" s="2">
        <v>43388</v>
      </c>
      <c r="T321" t="s">
        <v>961</v>
      </c>
      <c r="U321">
        <v>0</v>
      </c>
      <c r="V321" t="s">
        <v>973</v>
      </c>
      <c r="X321">
        <v>0</v>
      </c>
      <c r="AA321">
        <v>0</v>
      </c>
      <c r="AB321">
        <v>0</v>
      </c>
      <c r="AC321" t="s">
        <v>992</v>
      </c>
      <c r="AG321">
        <v>0</v>
      </c>
      <c r="AI321">
        <v>42.85961656</v>
      </c>
      <c r="AJ321" t="s">
        <v>973</v>
      </c>
      <c r="AL321">
        <v>-105.62352744</v>
      </c>
      <c r="AN321" t="s">
        <v>1162</v>
      </c>
      <c r="AO321">
        <v>1.117907422193726</v>
      </c>
      <c r="AP321" t="s">
        <v>1523</v>
      </c>
      <c r="AQ321">
        <v>2018</v>
      </c>
      <c r="AR321">
        <v>18</v>
      </c>
    </row>
    <row r="322" spans="1:44">
      <c r="A322" t="s">
        <v>44</v>
      </c>
      <c r="B322" s="2">
        <v>43388</v>
      </c>
      <c r="C322" s="2">
        <v>43399</v>
      </c>
      <c r="D322" t="s">
        <v>74</v>
      </c>
      <c r="E322">
        <v>60</v>
      </c>
      <c r="F322" t="s">
        <v>172</v>
      </c>
      <c r="G322" t="s">
        <v>257</v>
      </c>
      <c r="J322">
        <v>918.73999023</v>
      </c>
      <c r="K322">
        <v>5</v>
      </c>
      <c r="L322">
        <v>33</v>
      </c>
      <c r="M322" t="s">
        <v>332</v>
      </c>
      <c r="N322">
        <v>73</v>
      </c>
      <c r="O322" t="s">
        <v>333</v>
      </c>
      <c r="P322" t="s">
        <v>397</v>
      </c>
      <c r="Q322" t="s">
        <v>686</v>
      </c>
      <c r="R322" t="s">
        <v>956</v>
      </c>
      <c r="S322" s="2">
        <v>43388</v>
      </c>
      <c r="T322" t="s">
        <v>961</v>
      </c>
      <c r="U322">
        <v>0</v>
      </c>
      <c r="V322" t="s">
        <v>973</v>
      </c>
      <c r="X322">
        <v>0</v>
      </c>
      <c r="AA322">
        <v>0</v>
      </c>
      <c r="AB322">
        <v>0</v>
      </c>
      <c r="AC322" t="s">
        <v>992</v>
      </c>
      <c r="AG322">
        <v>0</v>
      </c>
      <c r="AI322">
        <v>42.85958221</v>
      </c>
      <c r="AJ322" t="s">
        <v>973</v>
      </c>
      <c r="AL322">
        <v>-105.64316632</v>
      </c>
      <c r="AN322" t="s">
        <v>1171</v>
      </c>
      <c r="AO322">
        <v>1.110750164897907</v>
      </c>
      <c r="AP322" t="s">
        <v>1522</v>
      </c>
      <c r="AQ322">
        <v>2018</v>
      </c>
      <c r="AR322">
        <v>18</v>
      </c>
    </row>
    <row r="323" spans="1:44">
      <c r="A323" t="s">
        <v>44</v>
      </c>
      <c r="B323" s="2">
        <v>43388</v>
      </c>
      <c r="C323" s="2">
        <v>43399</v>
      </c>
      <c r="D323" t="s">
        <v>74</v>
      </c>
      <c r="E323">
        <v>60</v>
      </c>
      <c r="F323" t="s">
        <v>172</v>
      </c>
      <c r="G323" t="s">
        <v>257</v>
      </c>
      <c r="J323">
        <v>918.73999023</v>
      </c>
      <c r="K323">
        <v>33</v>
      </c>
      <c r="L323">
        <v>34</v>
      </c>
      <c r="M323" t="s">
        <v>332</v>
      </c>
      <c r="N323">
        <v>73</v>
      </c>
      <c r="O323" t="s">
        <v>333</v>
      </c>
      <c r="P323" t="s">
        <v>397</v>
      </c>
      <c r="Q323" t="s">
        <v>686</v>
      </c>
      <c r="R323" t="s">
        <v>956</v>
      </c>
      <c r="S323" s="2">
        <v>43388</v>
      </c>
      <c r="T323" t="s">
        <v>961</v>
      </c>
      <c r="U323">
        <v>0</v>
      </c>
      <c r="V323" t="s">
        <v>973</v>
      </c>
      <c r="X323">
        <v>0</v>
      </c>
      <c r="AA323">
        <v>0</v>
      </c>
      <c r="AB323">
        <v>0</v>
      </c>
      <c r="AC323" t="s">
        <v>992</v>
      </c>
      <c r="AG323">
        <v>0</v>
      </c>
      <c r="AI323">
        <v>42.87418488</v>
      </c>
      <c r="AJ323" t="s">
        <v>973</v>
      </c>
      <c r="AL323">
        <v>-105.62356556</v>
      </c>
      <c r="AN323" t="s">
        <v>1163</v>
      </c>
      <c r="AO323">
        <v>0.5068877007163649</v>
      </c>
      <c r="AP323" t="s">
        <v>1520</v>
      </c>
      <c r="AQ323">
        <v>2018</v>
      </c>
      <c r="AR323">
        <v>18</v>
      </c>
    </row>
    <row r="324" spans="1:44">
      <c r="A324" t="s">
        <v>44</v>
      </c>
      <c r="B324" s="2">
        <v>43388</v>
      </c>
      <c r="C324" s="2">
        <v>43399</v>
      </c>
      <c r="D324" t="s">
        <v>74</v>
      </c>
      <c r="E324">
        <v>60</v>
      </c>
      <c r="F324" t="s">
        <v>172</v>
      </c>
      <c r="G324" t="s">
        <v>257</v>
      </c>
      <c r="J324">
        <v>918.73999023</v>
      </c>
      <c r="K324">
        <v>32</v>
      </c>
      <c r="L324">
        <v>34</v>
      </c>
      <c r="M324" t="s">
        <v>332</v>
      </c>
      <c r="N324">
        <v>73</v>
      </c>
      <c r="O324" t="s">
        <v>333</v>
      </c>
      <c r="P324" t="s">
        <v>397</v>
      </c>
      <c r="Q324" t="s">
        <v>686</v>
      </c>
      <c r="R324" t="s">
        <v>956</v>
      </c>
      <c r="S324" s="2">
        <v>43388</v>
      </c>
      <c r="T324" t="s">
        <v>961</v>
      </c>
      <c r="U324">
        <v>0</v>
      </c>
      <c r="V324" t="s">
        <v>973</v>
      </c>
      <c r="X324">
        <v>0</v>
      </c>
      <c r="AA324">
        <v>0</v>
      </c>
      <c r="AB324">
        <v>0</v>
      </c>
      <c r="AC324" t="s">
        <v>992</v>
      </c>
      <c r="AG324">
        <v>0</v>
      </c>
      <c r="AI324">
        <v>42.87410094</v>
      </c>
      <c r="AJ324" t="s">
        <v>973</v>
      </c>
      <c r="AL324">
        <v>-105.64314341</v>
      </c>
      <c r="AN324" t="s">
        <v>1169</v>
      </c>
      <c r="AO324">
        <v>0.4868403027770971</v>
      </c>
      <c r="AP324" t="s">
        <v>1526</v>
      </c>
      <c r="AQ324">
        <v>2018</v>
      </c>
      <c r="AR324">
        <v>18</v>
      </c>
    </row>
    <row r="325" spans="1:44">
      <c r="A325" t="s">
        <v>44</v>
      </c>
      <c r="B325" s="2">
        <v>43388</v>
      </c>
      <c r="C325" s="2">
        <v>43399</v>
      </c>
      <c r="D325" t="s">
        <v>74</v>
      </c>
      <c r="E325">
        <v>60</v>
      </c>
      <c r="F325" t="s">
        <v>172</v>
      </c>
      <c r="G325" t="s">
        <v>257</v>
      </c>
      <c r="J325">
        <v>918.73999023</v>
      </c>
      <c r="K325">
        <v>31</v>
      </c>
      <c r="L325">
        <v>34</v>
      </c>
      <c r="M325" t="s">
        <v>332</v>
      </c>
      <c r="N325">
        <v>73</v>
      </c>
      <c r="O325" t="s">
        <v>333</v>
      </c>
      <c r="P325" t="s">
        <v>397</v>
      </c>
      <c r="Q325" t="s">
        <v>686</v>
      </c>
      <c r="R325" t="s">
        <v>956</v>
      </c>
      <c r="S325" s="2">
        <v>43388</v>
      </c>
      <c r="T325" t="s">
        <v>961</v>
      </c>
      <c r="U325">
        <v>0</v>
      </c>
      <c r="V325" t="s">
        <v>973</v>
      </c>
      <c r="X325">
        <v>0</v>
      </c>
      <c r="AA325">
        <v>0</v>
      </c>
      <c r="AB325">
        <v>0</v>
      </c>
      <c r="AC325" t="s">
        <v>992</v>
      </c>
      <c r="AG325">
        <v>0</v>
      </c>
      <c r="AI325">
        <v>42.87402082</v>
      </c>
      <c r="AJ325" t="s">
        <v>973</v>
      </c>
      <c r="AL325">
        <v>-105.66279756</v>
      </c>
      <c r="AN325" t="s">
        <v>1164</v>
      </c>
      <c r="AO325">
        <v>1.484315542408609</v>
      </c>
      <c r="AP325" t="s">
        <v>1526</v>
      </c>
      <c r="AQ325">
        <v>2018</v>
      </c>
      <c r="AR325">
        <v>18</v>
      </c>
    </row>
    <row r="326" spans="1:44">
      <c r="A326" t="s">
        <v>44</v>
      </c>
      <c r="B326" s="2">
        <v>43388</v>
      </c>
      <c r="C326" s="2">
        <v>43399</v>
      </c>
      <c r="D326" t="s">
        <v>74</v>
      </c>
      <c r="E326">
        <v>60</v>
      </c>
      <c r="F326" t="s">
        <v>172</v>
      </c>
      <c r="G326" t="s">
        <v>257</v>
      </c>
      <c r="J326">
        <v>918.73999023</v>
      </c>
      <c r="K326">
        <v>5</v>
      </c>
      <c r="L326">
        <v>33</v>
      </c>
      <c r="M326" t="s">
        <v>332</v>
      </c>
      <c r="N326">
        <v>73</v>
      </c>
      <c r="O326" t="s">
        <v>333</v>
      </c>
      <c r="P326" t="s">
        <v>397</v>
      </c>
      <c r="Q326" t="s">
        <v>686</v>
      </c>
      <c r="R326" t="s">
        <v>956</v>
      </c>
      <c r="S326" s="2">
        <v>43388</v>
      </c>
      <c r="T326" t="s">
        <v>961</v>
      </c>
      <c r="U326">
        <v>0</v>
      </c>
      <c r="V326" t="s">
        <v>973</v>
      </c>
      <c r="X326">
        <v>0</v>
      </c>
      <c r="AA326">
        <v>0</v>
      </c>
      <c r="AB326">
        <v>0</v>
      </c>
      <c r="AC326" t="s">
        <v>992</v>
      </c>
      <c r="AG326">
        <v>0</v>
      </c>
      <c r="AI326">
        <v>42.85958221</v>
      </c>
      <c r="AJ326" t="s">
        <v>973</v>
      </c>
      <c r="AL326">
        <v>-105.64316632</v>
      </c>
      <c r="AN326" t="s">
        <v>1171</v>
      </c>
      <c r="AO326">
        <v>1.110750164897907</v>
      </c>
      <c r="AP326" t="s">
        <v>1522</v>
      </c>
      <c r="AQ326">
        <v>2018</v>
      </c>
      <c r="AR326">
        <v>18</v>
      </c>
    </row>
    <row r="327" spans="1:44">
      <c r="A327" t="s">
        <v>44</v>
      </c>
      <c r="B327" s="2">
        <v>43388</v>
      </c>
      <c r="C327" s="2">
        <v>43399</v>
      </c>
      <c r="D327" t="s">
        <v>74</v>
      </c>
      <c r="E327">
        <v>60</v>
      </c>
      <c r="F327" t="s">
        <v>172</v>
      </c>
      <c r="G327" t="s">
        <v>257</v>
      </c>
      <c r="J327">
        <v>918.73999023</v>
      </c>
      <c r="K327">
        <v>4</v>
      </c>
      <c r="L327">
        <v>33</v>
      </c>
      <c r="M327" t="s">
        <v>332</v>
      </c>
      <c r="N327">
        <v>73</v>
      </c>
      <c r="O327" t="s">
        <v>333</v>
      </c>
      <c r="P327" t="s">
        <v>397</v>
      </c>
      <c r="Q327" t="s">
        <v>686</v>
      </c>
      <c r="R327" t="s">
        <v>956</v>
      </c>
      <c r="S327" s="2">
        <v>43388</v>
      </c>
      <c r="T327" t="s">
        <v>961</v>
      </c>
      <c r="U327">
        <v>0</v>
      </c>
      <c r="V327" t="s">
        <v>973</v>
      </c>
      <c r="X327">
        <v>0</v>
      </c>
      <c r="AA327">
        <v>0</v>
      </c>
      <c r="AB327">
        <v>0</v>
      </c>
      <c r="AC327" t="s">
        <v>992</v>
      </c>
      <c r="AG327">
        <v>0</v>
      </c>
      <c r="AI327">
        <v>42.85961656</v>
      </c>
      <c r="AJ327" t="s">
        <v>973</v>
      </c>
      <c r="AL327">
        <v>-105.62352744</v>
      </c>
      <c r="AN327" t="s">
        <v>1162</v>
      </c>
      <c r="AO327">
        <v>1.117907422193726</v>
      </c>
      <c r="AP327" t="s">
        <v>1523</v>
      </c>
      <c r="AQ327">
        <v>2018</v>
      </c>
      <c r="AR327">
        <v>18</v>
      </c>
    </row>
    <row r="328" spans="1:44">
      <c r="A328" t="s">
        <v>44</v>
      </c>
      <c r="B328" s="2">
        <v>43388</v>
      </c>
      <c r="C328" s="2">
        <v>43399</v>
      </c>
      <c r="D328" t="s">
        <v>74</v>
      </c>
      <c r="E328">
        <v>60</v>
      </c>
      <c r="F328" t="s">
        <v>172</v>
      </c>
      <c r="G328" t="s">
        <v>257</v>
      </c>
      <c r="J328">
        <v>918.73999023</v>
      </c>
      <c r="K328">
        <v>31</v>
      </c>
      <c r="L328">
        <v>34</v>
      </c>
      <c r="M328" t="s">
        <v>332</v>
      </c>
      <c r="N328">
        <v>73</v>
      </c>
      <c r="O328" t="s">
        <v>333</v>
      </c>
      <c r="P328" t="s">
        <v>397</v>
      </c>
      <c r="Q328" t="s">
        <v>686</v>
      </c>
      <c r="R328" t="s">
        <v>956</v>
      </c>
      <c r="S328" s="2">
        <v>43388</v>
      </c>
      <c r="T328" t="s">
        <v>961</v>
      </c>
      <c r="U328">
        <v>0</v>
      </c>
      <c r="V328" t="s">
        <v>973</v>
      </c>
      <c r="X328">
        <v>0</v>
      </c>
      <c r="AA328">
        <v>0</v>
      </c>
      <c r="AB328">
        <v>0</v>
      </c>
      <c r="AC328" t="s">
        <v>992</v>
      </c>
      <c r="AG328">
        <v>0</v>
      </c>
      <c r="AI328">
        <v>42.87402082</v>
      </c>
      <c r="AJ328" t="s">
        <v>973</v>
      </c>
      <c r="AL328">
        <v>-105.66279756</v>
      </c>
      <c r="AN328" t="s">
        <v>1164</v>
      </c>
      <c r="AO328">
        <v>1.484315542408609</v>
      </c>
      <c r="AP328" t="s">
        <v>1526</v>
      </c>
      <c r="AQ328">
        <v>2018</v>
      </c>
      <c r="AR328">
        <v>18</v>
      </c>
    </row>
    <row r="329" spans="1:44">
      <c r="A329" t="s">
        <v>44</v>
      </c>
      <c r="B329" s="2">
        <v>43388</v>
      </c>
      <c r="C329" s="2">
        <v>43399</v>
      </c>
      <c r="D329" t="s">
        <v>74</v>
      </c>
      <c r="E329">
        <v>60</v>
      </c>
      <c r="F329" t="s">
        <v>172</v>
      </c>
      <c r="G329" t="s">
        <v>257</v>
      </c>
      <c r="J329">
        <v>918.73999023</v>
      </c>
      <c r="K329">
        <v>4</v>
      </c>
      <c r="L329">
        <v>33</v>
      </c>
      <c r="M329" t="s">
        <v>332</v>
      </c>
      <c r="N329">
        <v>73</v>
      </c>
      <c r="O329" t="s">
        <v>333</v>
      </c>
      <c r="P329" t="s">
        <v>397</v>
      </c>
      <c r="Q329" t="s">
        <v>686</v>
      </c>
      <c r="R329" t="s">
        <v>956</v>
      </c>
      <c r="S329" s="2">
        <v>43388</v>
      </c>
      <c r="T329" t="s">
        <v>961</v>
      </c>
      <c r="U329">
        <v>0</v>
      </c>
      <c r="V329" t="s">
        <v>973</v>
      </c>
      <c r="X329">
        <v>0</v>
      </c>
      <c r="AA329">
        <v>0</v>
      </c>
      <c r="AB329">
        <v>0</v>
      </c>
      <c r="AC329" t="s">
        <v>992</v>
      </c>
      <c r="AG329">
        <v>0</v>
      </c>
      <c r="AI329">
        <v>42.85961656</v>
      </c>
      <c r="AJ329" t="s">
        <v>973</v>
      </c>
      <c r="AL329">
        <v>-105.62352744</v>
      </c>
      <c r="AN329" t="s">
        <v>1162</v>
      </c>
      <c r="AO329">
        <v>1.117907422193726</v>
      </c>
      <c r="AP329" t="s">
        <v>1523</v>
      </c>
      <c r="AQ329">
        <v>2018</v>
      </c>
      <c r="AR329">
        <v>18</v>
      </c>
    </row>
    <row r="330" spans="1:44">
      <c r="A330" t="s">
        <v>44</v>
      </c>
      <c r="B330" s="2">
        <v>43388</v>
      </c>
      <c r="C330" s="2">
        <v>43399</v>
      </c>
      <c r="D330" t="s">
        <v>74</v>
      </c>
      <c r="E330">
        <v>60</v>
      </c>
      <c r="F330" t="s">
        <v>172</v>
      </c>
      <c r="G330" t="s">
        <v>257</v>
      </c>
      <c r="J330">
        <v>918.73999023</v>
      </c>
      <c r="K330">
        <v>4</v>
      </c>
      <c r="L330">
        <v>33</v>
      </c>
      <c r="M330" t="s">
        <v>332</v>
      </c>
      <c r="N330">
        <v>73</v>
      </c>
      <c r="O330" t="s">
        <v>333</v>
      </c>
      <c r="P330" t="s">
        <v>397</v>
      </c>
      <c r="Q330" t="s">
        <v>686</v>
      </c>
      <c r="R330" t="s">
        <v>956</v>
      </c>
      <c r="S330" s="2">
        <v>43388</v>
      </c>
      <c r="T330" t="s">
        <v>961</v>
      </c>
      <c r="U330">
        <v>0</v>
      </c>
      <c r="V330" t="s">
        <v>973</v>
      </c>
      <c r="X330">
        <v>0</v>
      </c>
      <c r="AA330">
        <v>0</v>
      </c>
      <c r="AB330">
        <v>0</v>
      </c>
      <c r="AC330" t="s">
        <v>992</v>
      </c>
      <c r="AG330">
        <v>0</v>
      </c>
      <c r="AI330">
        <v>42.85961656</v>
      </c>
      <c r="AJ330" t="s">
        <v>973</v>
      </c>
      <c r="AL330">
        <v>-105.62352744</v>
      </c>
      <c r="AN330" t="s">
        <v>1162</v>
      </c>
      <c r="AO330">
        <v>1.117907422193726</v>
      </c>
      <c r="AP330" t="s">
        <v>1523</v>
      </c>
      <c r="AQ330">
        <v>2018</v>
      </c>
      <c r="AR330">
        <v>18</v>
      </c>
    </row>
    <row r="331" spans="1:44">
      <c r="A331" t="s">
        <v>44</v>
      </c>
      <c r="B331" s="2">
        <v>43388</v>
      </c>
      <c r="C331" s="2">
        <v>43399</v>
      </c>
      <c r="D331" t="s">
        <v>74</v>
      </c>
      <c r="E331">
        <v>60</v>
      </c>
      <c r="F331" t="s">
        <v>172</v>
      </c>
      <c r="G331" t="s">
        <v>257</v>
      </c>
      <c r="J331">
        <v>918.73999023</v>
      </c>
      <c r="K331">
        <v>32</v>
      </c>
      <c r="L331">
        <v>34</v>
      </c>
      <c r="M331" t="s">
        <v>332</v>
      </c>
      <c r="N331">
        <v>73</v>
      </c>
      <c r="O331" t="s">
        <v>333</v>
      </c>
      <c r="P331" t="s">
        <v>397</v>
      </c>
      <c r="Q331" t="s">
        <v>686</v>
      </c>
      <c r="R331" t="s">
        <v>956</v>
      </c>
      <c r="S331" s="2">
        <v>43388</v>
      </c>
      <c r="T331" t="s">
        <v>961</v>
      </c>
      <c r="U331">
        <v>0</v>
      </c>
      <c r="V331" t="s">
        <v>973</v>
      </c>
      <c r="X331">
        <v>0</v>
      </c>
      <c r="AA331">
        <v>0</v>
      </c>
      <c r="AB331">
        <v>0</v>
      </c>
      <c r="AC331" t="s">
        <v>992</v>
      </c>
      <c r="AG331">
        <v>0</v>
      </c>
      <c r="AI331">
        <v>42.87410094</v>
      </c>
      <c r="AJ331" t="s">
        <v>973</v>
      </c>
      <c r="AL331">
        <v>-105.64314341</v>
      </c>
      <c r="AN331" t="s">
        <v>1169</v>
      </c>
      <c r="AO331">
        <v>0.4868403027770971</v>
      </c>
      <c r="AP331" t="s">
        <v>1526</v>
      </c>
      <c r="AQ331">
        <v>2018</v>
      </c>
      <c r="AR331">
        <v>18</v>
      </c>
    </row>
    <row r="332" spans="1:44">
      <c r="A332" t="s">
        <v>44</v>
      </c>
      <c r="B332" s="2">
        <v>43388</v>
      </c>
      <c r="C332" s="2">
        <v>43399</v>
      </c>
      <c r="D332" t="s">
        <v>74</v>
      </c>
      <c r="E332">
        <v>60</v>
      </c>
      <c r="F332" t="s">
        <v>172</v>
      </c>
      <c r="G332" t="s">
        <v>257</v>
      </c>
      <c r="J332">
        <v>918.73999023</v>
      </c>
      <c r="K332">
        <v>4</v>
      </c>
      <c r="L332">
        <v>33</v>
      </c>
      <c r="M332" t="s">
        <v>332</v>
      </c>
      <c r="N332">
        <v>73</v>
      </c>
      <c r="O332" t="s">
        <v>333</v>
      </c>
      <c r="P332" t="s">
        <v>397</v>
      </c>
      <c r="Q332" t="s">
        <v>686</v>
      </c>
      <c r="R332" t="s">
        <v>956</v>
      </c>
      <c r="S332" s="2">
        <v>43388</v>
      </c>
      <c r="T332" t="s">
        <v>961</v>
      </c>
      <c r="U332">
        <v>0</v>
      </c>
      <c r="V332" t="s">
        <v>973</v>
      </c>
      <c r="X332">
        <v>0</v>
      </c>
      <c r="AA332">
        <v>0</v>
      </c>
      <c r="AB332">
        <v>0</v>
      </c>
      <c r="AC332" t="s">
        <v>992</v>
      </c>
      <c r="AG332">
        <v>0</v>
      </c>
      <c r="AI332">
        <v>42.85961656</v>
      </c>
      <c r="AJ332" t="s">
        <v>973</v>
      </c>
      <c r="AL332">
        <v>-105.62352744</v>
      </c>
      <c r="AN332" t="s">
        <v>1162</v>
      </c>
      <c r="AO332">
        <v>1.117907422193726</v>
      </c>
      <c r="AP332" t="s">
        <v>1523</v>
      </c>
      <c r="AQ332">
        <v>2018</v>
      </c>
      <c r="AR332">
        <v>18</v>
      </c>
    </row>
    <row r="333" spans="1:44">
      <c r="A333" t="s">
        <v>44</v>
      </c>
      <c r="B333" s="2">
        <v>43388</v>
      </c>
      <c r="C333" s="2">
        <v>43399</v>
      </c>
      <c r="D333" t="s">
        <v>74</v>
      </c>
      <c r="E333">
        <v>60</v>
      </c>
      <c r="F333" t="s">
        <v>172</v>
      </c>
      <c r="G333" t="s">
        <v>257</v>
      </c>
      <c r="J333">
        <v>918.73999023</v>
      </c>
      <c r="K333">
        <v>4</v>
      </c>
      <c r="L333">
        <v>33</v>
      </c>
      <c r="M333" t="s">
        <v>332</v>
      </c>
      <c r="N333">
        <v>73</v>
      </c>
      <c r="O333" t="s">
        <v>333</v>
      </c>
      <c r="P333" t="s">
        <v>397</v>
      </c>
      <c r="Q333" t="s">
        <v>686</v>
      </c>
      <c r="R333" t="s">
        <v>956</v>
      </c>
      <c r="S333" s="2">
        <v>43388</v>
      </c>
      <c r="T333" t="s">
        <v>961</v>
      </c>
      <c r="U333">
        <v>0</v>
      </c>
      <c r="V333" t="s">
        <v>973</v>
      </c>
      <c r="X333">
        <v>0</v>
      </c>
      <c r="AA333">
        <v>0</v>
      </c>
      <c r="AB333">
        <v>0</v>
      </c>
      <c r="AC333" t="s">
        <v>992</v>
      </c>
      <c r="AG333">
        <v>0</v>
      </c>
      <c r="AI333">
        <v>42.85961656</v>
      </c>
      <c r="AJ333" t="s">
        <v>973</v>
      </c>
      <c r="AL333">
        <v>-105.62352744</v>
      </c>
      <c r="AN333" t="s">
        <v>1162</v>
      </c>
      <c r="AO333">
        <v>1.117907422193726</v>
      </c>
      <c r="AP333" t="s">
        <v>1523</v>
      </c>
      <c r="AQ333">
        <v>2018</v>
      </c>
      <c r="AR333">
        <v>18</v>
      </c>
    </row>
    <row r="334" spans="1:44">
      <c r="A334" t="s">
        <v>44</v>
      </c>
      <c r="B334" s="2">
        <v>43497</v>
      </c>
      <c r="C334" s="2">
        <v>43521</v>
      </c>
      <c r="D334" t="s">
        <v>80</v>
      </c>
      <c r="E334">
        <v>48</v>
      </c>
      <c r="F334" t="s">
        <v>173</v>
      </c>
      <c r="G334" t="s">
        <v>256</v>
      </c>
      <c r="H334">
        <v>0.1875</v>
      </c>
      <c r="J334">
        <v>0</v>
      </c>
      <c r="K334">
        <v>34</v>
      </c>
      <c r="L334">
        <v>34</v>
      </c>
      <c r="M334" t="s">
        <v>332</v>
      </c>
      <c r="N334">
        <v>73</v>
      </c>
      <c r="O334" t="s">
        <v>333</v>
      </c>
      <c r="P334" t="s">
        <v>398</v>
      </c>
      <c r="Q334" t="s">
        <v>687</v>
      </c>
      <c r="R334" t="s">
        <v>954</v>
      </c>
      <c r="S334" s="2">
        <v>43497</v>
      </c>
      <c r="T334" t="s">
        <v>961</v>
      </c>
      <c r="U334">
        <v>1</v>
      </c>
      <c r="V334" t="s">
        <v>973</v>
      </c>
      <c r="X334">
        <v>24</v>
      </c>
      <c r="AA334">
        <v>0</v>
      </c>
      <c r="AB334">
        <v>0</v>
      </c>
      <c r="AC334" t="s">
        <v>991</v>
      </c>
      <c r="AG334">
        <v>0</v>
      </c>
      <c r="AI334">
        <v>42.87421923</v>
      </c>
      <c r="AJ334" t="s">
        <v>973</v>
      </c>
      <c r="AL334">
        <v>-105.60404875</v>
      </c>
      <c r="AN334" t="s">
        <v>1181</v>
      </c>
      <c r="AO334">
        <v>1.497356911570203</v>
      </c>
      <c r="AP334" t="s">
        <v>1520</v>
      </c>
      <c r="AQ334">
        <v>2019</v>
      </c>
      <c r="AR334">
        <v>18</v>
      </c>
    </row>
    <row r="335" spans="1:44">
      <c r="A335" t="s">
        <v>44</v>
      </c>
      <c r="B335" s="2">
        <v>43497</v>
      </c>
      <c r="C335" s="2">
        <v>43521</v>
      </c>
      <c r="D335" t="s">
        <v>80</v>
      </c>
      <c r="E335">
        <v>48</v>
      </c>
      <c r="F335" t="s">
        <v>173</v>
      </c>
      <c r="G335" t="s">
        <v>256</v>
      </c>
      <c r="H335">
        <v>0.1875</v>
      </c>
      <c r="J335">
        <v>0</v>
      </c>
      <c r="K335">
        <v>3</v>
      </c>
      <c r="L335">
        <v>33</v>
      </c>
      <c r="M335" t="s">
        <v>332</v>
      </c>
      <c r="N335">
        <v>73</v>
      </c>
      <c r="O335" t="s">
        <v>333</v>
      </c>
      <c r="P335" t="s">
        <v>398</v>
      </c>
      <c r="Q335" t="s">
        <v>687</v>
      </c>
      <c r="R335" t="s">
        <v>954</v>
      </c>
      <c r="S335" s="2">
        <v>43497</v>
      </c>
      <c r="T335" t="s">
        <v>961</v>
      </c>
      <c r="U335">
        <v>1</v>
      </c>
      <c r="V335" t="s">
        <v>973</v>
      </c>
      <c r="X335">
        <v>24</v>
      </c>
      <c r="AA335">
        <v>0</v>
      </c>
      <c r="AB335">
        <v>0</v>
      </c>
      <c r="AC335" t="s">
        <v>991</v>
      </c>
      <c r="AG335">
        <v>0</v>
      </c>
      <c r="AI335">
        <v>42.85963946</v>
      </c>
      <c r="AJ335" t="s">
        <v>973</v>
      </c>
      <c r="AL335">
        <v>-105.60400301</v>
      </c>
      <c r="AN335" t="s">
        <v>1180</v>
      </c>
      <c r="AO335">
        <v>1.79920061565823</v>
      </c>
      <c r="AP335" t="s">
        <v>1523</v>
      </c>
      <c r="AQ335">
        <v>2019</v>
      </c>
      <c r="AR335">
        <v>18</v>
      </c>
    </row>
    <row r="336" spans="1:44">
      <c r="A336" t="s">
        <v>44</v>
      </c>
      <c r="B336" s="2">
        <v>43497</v>
      </c>
      <c r="C336" s="2">
        <v>43521</v>
      </c>
      <c r="D336" t="s">
        <v>80</v>
      </c>
      <c r="E336">
        <v>48</v>
      </c>
      <c r="F336" t="s">
        <v>173</v>
      </c>
      <c r="G336" t="s">
        <v>256</v>
      </c>
      <c r="H336">
        <v>0.1875</v>
      </c>
      <c r="J336">
        <v>0</v>
      </c>
      <c r="K336">
        <v>34</v>
      </c>
      <c r="L336">
        <v>34</v>
      </c>
      <c r="M336" t="s">
        <v>332</v>
      </c>
      <c r="N336">
        <v>73</v>
      </c>
      <c r="O336" t="s">
        <v>333</v>
      </c>
      <c r="P336" t="s">
        <v>398</v>
      </c>
      <c r="Q336" t="s">
        <v>687</v>
      </c>
      <c r="R336" t="s">
        <v>954</v>
      </c>
      <c r="S336" s="2">
        <v>43497</v>
      </c>
      <c r="T336" t="s">
        <v>961</v>
      </c>
      <c r="U336">
        <v>1</v>
      </c>
      <c r="V336" t="s">
        <v>973</v>
      </c>
      <c r="X336">
        <v>24</v>
      </c>
      <c r="AA336">
        <v>0</v>
      </c>
      <c r="AB336">
        <v>0</v>
      </c>
      <c r="AC336" t="s">
        <v>991</v>
      </c>
      <c r="AG336">
        <v>0</v>
      </c>
      <c r="AI336">
        <v>42.87421923</v>
      </c>
      <c r="AJ336" t="s">
        <v>973</v>
      </c>
      <c r="AL336">
        <v>-105.60404875</v>
      </c>
      <c r="AN336" t="s">
        <v>1181</v>
      </c>
      <c r="AO336">
        <v>1.497356911570203</v>
      </c>
      <c r="AP336" t="s">
        <v>1520</v>
      </c>
      <c r="AQ336">
        <v>2019</v>
      </c>
      <c r="AR336">
        <v>18</v>
      </c>
    </row>
    <row r="337" spans="1:44">
      <c r="A337" t="s">
        <v>44</v>
      </c>
      <c r="B337" s="2">
        <v>43497</v>
      </c>
      <c r="C337" s="2">
        <v>43521</v>
      </c>
      <c r="D337" t="s">
        <v>80</v>
      </c>
      <c r="E337">
        <v>48</v>
      </c>
      <c r="F337" t="s">
        <v>174</v>
      </c>
      <c r="G337" t="s">
        <v>256</v>
      </c>
      <c r="H337">
        <v>0.1875</v>
      </c>
      <c r="J337">
        <v>0</v>
      </c>
      <c r="K337">
        <v>34</v>
      </c>
      <c r="L337">
        <v>34</v>
      </c>
      <c r="M337" t="s">
        <v>332</v>
      </c>
      <c r="N337">
        <v>73</v>
      </c>
      <c r="O337" t="s">
        <v>333</v>
      </c>
      <c r="P337" t="s">
        <v>399</v>
      </c>
      <c r="Q337" t="s">
        <v>688</v>
      </c>
      <c r="R337" t="s">
        <v>954</v>
      </c>
      <c r="S337" s="2">
        <v>43497</v>
      </c>
      <c r="T337" t="s">
        <v>961</v>
      </c>
      <c r="U337">
        <v>1</v>
      </c>
      <c r="V337" t="s">
        <v>973</v>
      </c>
      <c r="X337">
        <v>24</v>
      </c>
      <c r="AA337">
        <v>0</v>
      </c>
      <c r="AB337">
        <v>0</v>
      </c>
      <c r="AC337" t="s">
        <v>991</v>
      </c>
      <c r="AG337">
        <v>0</v>
      </c>
      <c r="AI337">
        <v>42.87421923</v>
      </c>
      <c r="AJ337" t="s">
        <v>973</v>
      </c>
      <c r="AL337">
        <v>-105.60404875</v>
      </c>
      <c r="AN337" t="s">
        <v>1181</v>
      </c>
      <c r="AO337">
        <v>1.497356911570203</v>
      </c>
      <c r="AP337" t="s">
        <v>1520</v>
      </c>
      <c r="AQ337">
        <v>2019</v>
      </c>
      <c r="AR337">
        <v>18</v>
      </c>
    </row>
    <row r="338" spans="1:44">
      <c r="A338" t="s">
        <v>44</v>
      </c>
      <c r="B338" s="2">
        <v>43497</v>
      </c>
      <c r="C338" s="2">
        <v>43521</v>
      </c>
      <c r="D338" t="s">
        <v>80</v>
      </c>
      <c r="E338">
        <v>48</v>
      </c>
      <c r="F338" t="s">
        <v>174</v>
      </c>
      <c r="G338" t="s">
        <v>256</v>
      </c>
      <c r="H338">
        <v>0.1875</v>
      </c>
      <c r="J338">
        <v>0</v>
      </c>
      <c r="K338">
        <v>3</v>
      </c>
      <c r="L338">
        <v>33</v>
      </c>
      <c r="M338" t="s">
        <v>332</v>
      </c>
      <c r="N338">
        <v>73</v>
      </c>
      <c r="O338" t="s">
        <v>333</v>
      </c>
      <c r="P338" t="s">
        <v>399</v>
      </c>
      <c r="Q338" t="s">
        <v>688</v>
      </c>
      <c r="R338" t="s">
        <v>954</v>
      </c>
      <c r="S338" s="2">
        <v>43497</v>
      </c>
      <c r="T338" t="s">
        <v>961</v>
      </c>
      <c r="U338">
        <v>1</v>
      </c>
      <c r="V338" t="s">
        <v>973</v>
      </c>
      <c r="X338">
        <v>24</v>
      </c>
      <c r="AA338">
        <v>0</v>
      </c>
      <c r="AB338">
        <v>0</v>
      </c>
      <c r="AC338" t="s">
        <v>991</v>
      </c>
      <c r="AG338">
        <v>0</v>
      </c>
      <c r="AI338">
        <v>42.85963946</v>
      </c>
      <c r="AJ338" t="s">
        <v>973</v>
      </c>
      <c r="AL338">
        <v>-105.60400301</v>
      </c>
      <c r="AN338" t="s">
        <v>1180</v>
      </c>
      <c r="AO338">
        <v>1.79920061565823</v>
      </c>
      <c r="AP338" t="s">
        <v>1523</v>
      </c>
      <c r="AQ338">
        <v>2019</v>
      </c>
      <c r="AR338">
        <v>18</v>
      </c>
    </row>
    <row r="339" spans="1:44">
      <c r="A339" t="s">
        <v>44</v>
      </c>
      <c r="B339" s="2">
        <v>43497</v>
      </c>
      <c r="C339" s="2">
        <v>43521</v>
      </c>
      <c r="D339" t="s">
        <v>80</v>
      </c>
      <c r="E339">
        <v>48</v>
      </c>
      <c r="F339" t="s">
        <v>174</v>
      </c>
      <c r="G339" t="s">
        <v>256</v>
      </c>
      <c r="H339">
        <v>0.1875</v>
      </c>
      <c r="J339">
        <v>0</v>
      </c>
      <c r="K339">
        <v>34</v>
      </c>
      <c r="L339">
        <v>34</v>
      </c>
      <c r="M339" t="s">
        <v>332</v>
      </c>
      <c r="N339">
        <v>73</v>
      </c>
      <c r="O339" t="s">
        <v>333</v>
      </c>
      <c r="P339" t="s">
        <v>399</v>
      </c>
      <c r="Q339" t="s">
        <v>688</v>
      </c>
      <c r="R339" t="s">
        <v>954</v>
      </c>
      <c r="S339" s="2">
        <v>43497</v>
      </c>
      <c r="T339" t="s">
        <v>961</v>
      </c>
      <c r="U339">
        <v>1</v>
      </c>
      <c r="V339" t="s">
        <v>973</v>
      </c>
      <c r="X339">
        <v>24</v>
      </c>
      <c r="AA339">
        <v>0</v>
      </c>
      <c r="AB339">
        <v>0</v>
      </c>
      <c r="AC339" t="s">
        <v>991</v>
      </c>
      <c r="AG339">
        <v>0</v>
      </c>
      <c r="AI339">
        <v>42.87421923</v>
      </c>
      <c r="AJ339" t="s">
        <v>973</v>
      </c>
      <c r="AL339">
        <v>-105.60404875</v>
      </c>
      <c r="AN339" t="s">
        <v>1181</v>
      </c>
      <c r="AO339">
        <v>1.497356911570203</v>
      </c>
      <c r="AP339" t="s">
        <v>1520</v>
      </c>
      <c r="AQ339">
        <v>2019</v>
      </c>
      <c r="AR339">
        <v>18</v>
      </c>
    </row>
    <row r="340" spans="1:44">
      <c r="A340" t="s">
        <v>44</v>
      </c>
      <c r="C340" s="2">
        <v>42999</v>
      </c>
      <c r="D340" t="s">
        <v>51</v>
      </c>
      <c r="E340">
        <v>120</v>
      </c>
      <c r="F340" t="s">
        <v>148</v>
      </c>
      <c r="G340" t="s">
        <v>268</v>
      </c>
      <c r="H340">
        <v>0.125</v>
      </c>
      <c r="I340">
        <v>250</v>
      </c>
      <c r="J340">
        <v>448.92001342</v>
      </c>
      <c r="K340">
        <v>4</v>
      </c>
      <c r="L340">
        <v>52</v>
      </c>
      <c r="M340" t="s">
        <v>332</v>
      </c>
      <c r="N340">
        <v>76</v>
      </c>
      <c r="O340" t="s">
        <v>333</v>
      </c>
      <c r="P340" t="s">
        <v>400</v>
      </c>
      <c r="Q340" t="s">
        <v>689</v>
      </c>
      <c r="R340" t="s">
        <v>954</v>
      </c>
      <c r="S340" s="2">
        <v>42999</v>
      </c>
      <c r="T340" t="s">
        <v>962</v>
      </c>
      <c r="U340">
        <v>0</v>
      </c>
      <c r="V340" t="s">
        <v>973</v>
      </c>
      <c r="X340">
        <v>0</v>
      </c>
      <c r="AA340">
        <v>1</v>
      </c>
      <c r="AB340">
        <v>0</v>
      </c>
      <c r="AC340" t="s">
        <v>1005</v>
      </c>
      <c r="AG340">
        <v>0</v>
      </c>
      <c r="AI340">
        <v>44.51359182</v>
      </c>
      <c r="AJ340" t="s">
        <v>973</v>
      </c>
      <c r="AL340">
        <v>-106.00433827</v>
      </c>
      <c r="AN340" t="s">
        <v>1183</v>
      </c>
      <c r="AO340">
        <v>1.971564449878067</v>
      </c>
      <c r="AP340" t="s">
        <v>1523</v>
      </c>
      <c r="AQ340">
        <v>2017</v>
      </c>
      <c r="AR340">
        <v>24</v>
      </c>
    </row>
    <row r="341" spans="1:44">
      <c r="A341" t="s">
        <v>44</v>
      </c>
      <c r="C341" s="2">
        <v>42999</v>
      </c>
      <c r="D341" t="s">
        <v>51</v>
      </c>
      <c r="E341">
        <v>120</v>
      </c>
      <c r="F341" t="s">
        <v>148</v>
      </c>
      <c r="G341" t="s">
        <v>268</v>
      </c>
      <c r="H341">
        <v>0.125</v>
      </c>
      <c r="I341">
        <v>250</v>
      </c>
      <c r="J341">
        <v>448.92001342</v>
      </c>
      <c r="K341">
        <v>5</v>
      </c>
      <c r="L341">
        <v>52</v>
      </c>
      <c r="M341" t="s">
        <v>332</v>
      </c>
      <c r="N341">
        <v>76</v>
      </c>
      <c r="O341" t="s">
        <v>333</v>
      </c>
      <c r="P341" t="s">
        <v>400</v>
      </c>
      <c r="Q341" t="s">
        <v>689</v>
      </c>
      <c r="R341" t="s">
        <v>954</v>
      </c>
      <c r="S341" s="2">
        <v>42999</v>
      </c>
      <c r="T341" t="s">
        <v>962</v>
      </c>
      <c r="U341">
        <v>0</v>
      </c>
      <c r="V341" t="s">
        <v>973</v>
      </c>
      <c r="X341">
        <v>0</v>
      </c>
      <c r="AA341">
        <v>1</v>
      </c>
      <c r="AB341">
        <v>0</v>
      </c>
      <c r="AC341" t="s">
        <v>1005</v>
      </c>
      <c r="AG341">
        <v>0</v>
      </c>
      <c r="AI341">
        <v>44.51345052</v>
      </c>
      <c r="AJ341" t="s">
        <v>973</v>
      </c>
      <c r="AL341">
        <v>-106.02411463</v>
      </c>
      <c r="AN341" t="s">
        <v>1184</v>
      </c>
      <c r="AO341">
        <v>1.847932994220452</v>
      </c>
      <c r="AP341" t="s">
        <v>1524</v>
      </c>
      <c r="AQ341">
        <v>2017</v>
      </c>
      <c r="AR341">
        <v>24</v>
      </c>
    </row>
    <row r="342" spans="1:44">
      <c r="A342" t="s">
        <v>44</v>
      </c>
      <c r="C342" s="2">
        <v>42773</v>
      </c>
      <c r="D342" t="s">
        <v>48</v>
      </c>
      <c r="E342">
        <v>120</v>
      </c>
      <c r="F342" t="s">
        <v>148</v>
      </c>
      <c r="G342" t="s">
        <v>267</v>
      </c>
      <c r="H342">
        <v>0.125</v>
      </c>
      <c r="I342">
        <v>130</v>
      </c>
      <c r="J342">
        <v>1165.11999511</v>
      </c>
      <c r="K342">
        <v>17</v>
      </c>
      <c r="L342">
        <v>53</v>
      </c>
      <c r="M342" t="s">
        <v>332</v>
      </c>
      <c r="N342">
        <v>76</v>
      </c>
      <c r="O342" t="s">
        <v>333</v>
      </c>
      <c r="P342" t="s">
        <v>401</v>
      </c>
      <c r="Q342" t="s">
        <v>690</v>
      </c>
      <c r="R342" t="s">
        <v>954</v>
      </c>
      <c r="S342" s="2">
        <v>42773</v>
      </c>
      <c r="T342" t="s">
        <v>962</v>
      </c>
      <c r="U342">
        <v>0</v>
      </c>
      <c r="V342" t="s">
        <v>973</v>
      </c>
      <c r="X342">
        <v>0</v>
      </c>
      <c r="AA342">
        <v>1</v>
      </c>
      <c r="AB342">
        <v>0</v>
      </c>
      <c r="AC342" t="s">
        <v>1004</v>
      </c>
      <c r="AG342">
        <v>0</v>
      </c>
      <c r="AI342">
        <v>44.57069828</v>
      </c>
      <c r="AL342">
        <v>-106.02975297</v>
      </c>
      <c r="AN342" t="s">
        <v>1185</v>
      </c>
      <c r="AO342">
        <v>2.177535795062124</v>
      </c>
      <c r="AP342" t="s">
        <v>1521</v>
      </c>
      <c r="AQ342">
        <v>2017</v>
      </c>
      <c r="AR342">
        <v>24</v>
      </c>
    </row>
    <row r="343" spans="1:44">
      <c r="A343" t="s">
        <v>44</v>
      </c>
      <c r="C343" s="2">
        <v>42773</v>
      </c>
      <c r="D343" t="s">
        <v>48</v>
      </c>
      <c r="E343">
        <v>120</v>
      </c>
      <c r="F343" t="s">
        <v>148</v>
      </c>
      <c r="G343" t="s">
        <v>267</v>
      </c>
      <c r="H343">
        <v>0.125</v>
      </c>
      <c r="I343">
        <v>130</v>
      </c>
      <c r="J343">
        <v>1165.11999511</v>
      </c>
      <c r="K343">
        <v>18</v>
      </c>
      <c r="L343">
        <v>53</v>
      </c>
      <c r="M343" t="s">
        <v>332</v>
      </c>
      <c r="N343">
        <v>76</v>
      </c>
      <c r="O343" t="s">
        <v>333</v>
      </c>
      <c r="P343" t="s">
        <v>401</v>
      </c>
      <c r="Q343" t="s">
        <v>690</v>
      </c>
      <c r="R343" t="s">
        <v>954</v>
      </c>
      <c r="S343" s="2">
        <v>42773</v>
      </c>
      <c r="T343" t="s">
        <v>962</v>
      </c>
      <c r="U343">
        <v>0</v>
      </c>
      <c r="V343" t="s">
        <v>973</v>
      </c>
      <c r="X343">
        <v>0</v>
      </c>
      <c r="AA343">
        <v>1</v>
      </c>
      <c r="AB343">
        <v>0</v>
      </c>
      <c r="AC343" t="s">
        <v>1004</v>
      </c>
      <c r="AG343">
        <v>0</v>
      </c>
      <c r="AI343">
        <v>44.57035868</v>
      </c>
      <c r="AL343">
        <v>-106.0496896</v>
      </c>
      <c r="AN343" t="s">
        <v>1186</v>
      </c>
      <c r="AO343">
        <v>2.570544502854799</v>
      </c>
      <c r="AP343" t="s">
        <v>1521</v>
      </c>
      <c r="AQ343">
        <v>2017</v>
      </c>
      <c r="AR343">
        <v>24</v>
      </c>
    </row>
    <row r="344" spans="1:44">
      <c r="A344" t="s">
        <v>44</v>
      </c>
      <c r="C344" s="2">
        <v>42773</v>
      </c>
      <c r="D344" t="s">
        <v>48</v>
      </c>
      <c r="E344">
        <v>120</v>
      </c>
      <c r="F344" t="s">
        <v>148</v>
      </c>
      <c r="G344" t="s">
        <v>267</v>
      </c>
      <c r="H344">
        <v>0.125</v>
      </c>
      <c r="I344">
        <v>130</v>
      </c>
      <c r="J344">
        <v>1165.11999511</v>
      </c>
      <c r="K344">
        <v>17</v>
      </c>
      <c r="L344">
        <v>53</v>
      </c>
      <c r="M344" t="s">
        <v>332</v>
      </c>
      <c r="N344">
        <v>76</v>
      </c>
      <c r="O344" t="s">
        <v>333</v>
      </c>
      <c r="P344" t="s">
        <v>401</v>
      </c>
      <c r="Q344" t="s">
        <v>690</v>
      </c>
      <c r="R344" t="s">
        <v>954</v>
      </c>
      <c r="S344" s="2">
        <v>42773</v>
      </c>
      <c r="T344" t="s">
        <v>963</v>
      </c>
      <c r="U344">
        <v>0</v>
      </c>
      <c r="V344" t="s">
        <v>973</v>
      </c>
      <c r="X344">
        <v>0</v>
      </c>
      <c r="AA344">
        <v>1</v>
      </c>
      <c r="AB344">
        <v>0</v>
      </c>
      <c r="AC344" t="s">
        <v>1004</v>
      </c>
      <c r="AG344">
        <v>0</v>
      </c>
      <c r="AI344">
        <v>44.57069828</v>
      </c>
      <c r="AL344">
        <v>-106.02975297</v>
      </c>
      <c r="AN344" t="s">
        <v>1185</v>
      </c>
      <c r="AO344">
        <v>2.177535795062124</v>
      </c>
      <c r="AP344" t="s">
        <v>1521</v>
      </c>
      <c r="AQ344">
        <v>2017</v>
      </c>
      <c r="AR344">
        <v>24</v>
      </c>
    </row>
    <row r="345" spans="1:44">
      <c r="A345" t="s">
        <v>44</v>
      </c>
      <c r="C345" s="2">
        <v>42773</v>
      </c>
      <c r="D345" t="s">
        <v>48</v>
      </c>
      <c r="E345">
        <v>120</v>
      </c>
      <c r="F345" t="s">
        <v>148</v>
      </c>
      <c r="G345" t="s">
        <v>267</v>
      </c>
      <c r="H345">
        <v>0.125</v>
      </c>
      <c r="I345">
        <v>130</v>
      </c>
      <c r="J345">
        <v>1165.11999511</v>
      </c>
      <c r="K345">
        <v>18</v>
      </c>
      <c r="L345">
        <v>53</v>
      </c>
      <c r="M345" t="s">
        <v>332</v>
      </c>
      <c r="N345">
        <v>76</v>
      </c>
      <c r="O345" t="s">
        <v>333</v>
      </c>
      <c r="P345" t="s">
        <v>401</v>
      </c>
      <c r="Q345" t="s">
        <v>690</v>
      </c>
      <c r="R345" t="s">
        <v>954</v>
      </c>
      <c r="S345" s="2">
        <v>42773</v>
      </c>
      <c r="T345" t="s">
        <v>963</v>
      </c>
      <c r="U345">
        <v>0</v>
      </c>
      <c r="V345" t="s">
        <v>973</v>
      </c>
      <c r="X345">
        <v>0</v>
      </c>
      <c r="AA345">
        <v>1</v>
      </c>
      <c r="AB345">
        <v>0</v>
      </c>
      <c r="AC345" t="s">
        <v>1004</v>
      </c>
      <c r="AG345">
        <v>0</v>
      </c>
      <c r="AI345">
        <v>44.57035868</v>
      </c>
      <c r="AL345">
        <v>-106.0496896</v>
      </c>
      <c r="AN345" t="s">
        <v>1186</v>
      </c>
      <c r="AO345">
        <v>2.570544502854799</v>
      </c>
      <c r="AP345" t="s">
        <v>1521</v>
      </c>
      <c r="AQ345">
        <v>2017</v>
      </c>
      <c r="AR345">
        <v>24</v>
      </c>
    </row>
    <row r="346" spans="1:44">
      <c r="A346" t="s">
        <v>44</v>
      </c>
      <c r="C346" s="2">
        <v>43782</v>
      </c>
      <c r="D346" t="s">
        <v>81</v>
      </c>
      <c r="E346">
        <v>60</v>
      </c>
      <c r="F346" t="s">
        <v>156</v>
      </c>
      <c r="G346" t="s">
        <v>268</v>
      </c>
      <c r="H346">
        <v>0.1667</v>
      </c>
      <c r="I346">
        <v>40</v>
      </c>
      <c r="J346">
        <v>40</v>
      </c>
      <c r="K346">
        <v>22</v>
      </c>
      <c r="L346">
        <v>53</v>
      </c>
      <c r="M346" t="s">
        <v>332</v>
      </c>
      <c r="N346">
        <v>76</v>
      </c>
      <c r="O346" t="s">
        <v>333</v>
      </c>
      <c r="P346" t="s">
        <v>402</v>
      </c>
      <c r="Q346" t="s">
        <v>691</v>
      </c>
      <c r="R346" t="s">
        <v>954</v>
      </c>
      <c r="S346" s="2">
        <v>43782</v>
      </c>
      <c r="T346" t="s">
        <v>962</v>
      </c>
      <c r="U346">
        <v>0</v>
      </c>
      <c r="V346" t="s">
        <v>973</v>
      </c>
      <c r="X346">
        <v>0</v>
      </c>
      <c r="AA346">
        <v>0</v>
      </c>
      <c r="AB346">
        <v>1</v>
      </c>
      <c r="AC346" t="s">
        <v>1005</v>
      </c>
      <c r="AG346">
        <v>0</v>
      </c>
      <c r="AI346">
        <v>44.5570913</v>
      </c>
      <c r="AJ346" t="s">
        <v>973</v>
      </c>
      <c r="AL346">
        <v>-105.98937631</v>
      </c>
      <c r="AN346" t="s">
        <v>1187</v>
      </c>
      <c r="AO346">
        <v>1.897090716324336</v>
      </c>
      <c r="AP346" t="s">
        <v>1519</v>
      </c>
      <c r="AQ346">
        <v>2019</v>
      </c>
      <c r="AR346">
        <v>24</v>
      </c>
    </row>
    <row r="347" spans="1:44">
      <c r="A347" t="s">
        <v>44</v>
      </c>
      <c r="C347" s="2">
        <v>43299</v>
      </c>
      <c r="D347" t="s">
        <v>82</v>
      </c>
      <c r="E347">
        <v>60</v>
      </c>
      <c r="F347" t="s">
        <v>156</v>
      </c>
      <c r="G347" t="s">
        <v>268</v>
      </c>
      <c r="H347">
        <v>0.1667</v>
      </c>
      <c r="I347">
        <v>29</v>
      </c>
      <c r="J347">
        <v>640</v>
      </c>
      <c r="K347">
        <v>16</v>
      </c>
      <c r="L347">
        <v>53</v>
      </c>
      <c r="M347" t="s">
        <v>332</v>
      </c>
      <c r="N347">
        <v>76</v>
      </c>
      <c r="O347" t="s">
        <v>333</v>
      </c>
      <c r="P347" t="s">
        <v>403</v>
      </c>
      <c r="Q347" t="s">
        <v>692</v>
      </c>
      <c r="R347" t="s">
        <v>954</v>
      </c>
      <c r="S347" s="2">
        <v>43299</v>
      </c>
      <c r="T347" t="s">
        <v>962</v>
      </c>
      <c r="U347">
        <v>0</v>
      </c>
      <c r="V347" t="s">
        <v>973</v>
      </c>
      <c r="X347">
        <v>0</v>
      </c>
      <c r="AA347">
        <v>0</v>
      </c>
      <c r="AB347">
        <v>1</v>
      </c>
      <c r="AC347" t="s">
        <v>1005</v>
      </c>
      <c r="AG347">
        <v>0</v>
      </c>
      <c r="AI347">
        <v>44.57103407</v>
      </c>
      <c r="AL347">
        <v>-106.00980109</v>
      </c>
      <c r="AN347" t="s">
        <v>1188</v>
      </c>
      <c r="AO347">
        <v>2.193795213109638</v>
      </c>
      <c r="AP347" t="s">
        <v>1519</v>
      </c>
      <c r="AQ347">
        <v>2018</v>
      </c>
      <c r="AR347">
        <v>24</v>
      </c>
    </row>
    <row r="348" spans="1:44">
      <c r="A348" t="s">
        <v>44</v>
      </c>
      <c r="C348" s="2">
        <v>42773</v>
      </c>
      <c r="D348" t="s">
        <v>48</v>
      </c>
      <c r="E348">
        <v>120</v>
      </c>
      <c r="F348" t="s">
        <v>148</v>
      </c>
      <c r="G348" t="s">
        <v>267</v>
      </c>
      <c r="H348">
        <v>0.125</v>
      </c>
      <c r="I348">
        <v>25</v>
      </c>
      <c r="J348">
        <v>2106.30004882</v>
      </c>
      <c r="K348">
        <v>3</v>
      </c>
      <c r="L348">
        <v>52</v>
      </c>
      <c r="M348" t="s">
        <v>332</v>
      </c>
      <c r="N348">
        <v>76</v>
      </c>
      <c r="O348" t="s">
        <v>333</v>
      </c>
      <c r="P348" t="s">
        <v>404</v>
      </c>
      <c r="Q348" t="s">
        <v>693</v>
      </c>
      <c r="R348" t="s">
        <v>954</v>
      </c>
      <c r="S348" s="2">
        <v>42773</v>
      </c>
      <c r="T348" t="s">
        <v>962</v>
      </c>
      <c r="U348">
        <v>0</v>
      </c>
      <c r="V348" t="s">
        <v>973</v>
      </c>
      <c r="X348">
        <v>0</v>
      </c>
      <c r="AA348">
        <v>1</v>
      </c>
      <c r="AB348">
        <v>0</v>
      </c>
      <c r="AC348" t="s">
        <v>1004</v>
      </c>
      <c r="AG348">
        <v>0</v>
      </c>
      <c r="AI348">
        <v>44.51375214</v>
      </c>
      <c r="AJ348" t="s">
        <v>973</v>
      </c>
      <c r="AL348">
        <v>-105.98441711</v>
      </c>
      <c r="AN348" t="s">
        <v>1189</v>
      </c>
      <c r="AO348">
        <v>2.507320223349588</v>
      </c>
      <c r="AP348" t="s">
        <v>1523</v>
      </c>
      <c r="AQ348">
        <v>2017</v>
      </c>
      <c r="AR348">
        <v>24</v>
      </c>
    </row>
    <row r="349" spans="1:44">
      <c r="A349" t="s">
        <v>44</v>
      </c>
      <c r="C349" s="2">
        <v>42773</v>
      </c>
      <c r="D349" t="s">
        <v>48</v>
      </c>
      <c r="E349">
        <v>120</v>
      </c>
      <c r="F349" t="s">
        <v>148</v>
      </c>
      <c r="G349" t="s">
        <v>267</v>
      </c>
      <c r="H349">
        <v>0.125</v>
      </c>
      <c r="I349">
        <v>25</v>
      </c>
      <c r="J349">
        <v>2106.30004882</v>
      </c>
      <c r="K349">
        <v>4</v>
      </c>
      <c r="L349">
        <v>52</v>
      </c>
      <c r="M349" t="s">
        <v>332</v>
      </c>
      <c r="N349">
        <v>76</v>
      </c>
      <c r="O349" t="s">
        <v>333</v>
      </c>
      <c r="P349" t="s">
        <v>404</v>
      </c>
      <c r="Q349" t="s">
        <v>693</v>
      </c>
      <c r="R349" t="s">
        <v>954</v>
      </c>
      <c r="S349" s="2">
        <v>42773</v>
      </c>
      <c r="T349" t="s">
        <v>962</v>
      </c>
      <c r="U349">
        <v>0</v>
      </c>
      <c r="V349" t="s">
        <v>973</v>
      </c>
      <c r="X349">
        <v>0</v>
      </c>
      <c r="AA349">
        <v>1</v>
      </c>
      <c r="AB349">
        <v>0</v>
      </c>
      <c r="AC349" t="s">
        <v>1004</v>
      </c>
      <c r="AG349">
        <v>0</v>
      </c>
      <c r="AI349">
        <v>44.51359182</v>
      </c>
      <c r="AJ349" t="s">
        <v>973</v>
      </c>
      <c r="AL349">
        <v>-106.00433827</v>
      </c>
      <c r="AN349" t="s">
        <v>1183</v>
      </c>
      <c r="AO349">
        <v>1.971564449878067</v>
      </c>
      <c r="AP349" t="s">
        <v>1523</v>
      </c>
      <c r="AQ349">
        <v>2017</v>
      </c>
      <c r="AR349">
        <v>24</v>
      </c>
    </row>
    <row r="350" spans="1:44">
      <c r="A350" t="s">
        <v>44</v>
      </c>
      <c r="C350" s="2">
        <v>42773</v>
      </c>
      <c r="D350" t="s">
        <v>48</v>
      </c>
      <c r="E350">
        <v>120</v>
      </c>
      <c r="F350" t="s">
        <v>148</v>
      </c>
      <c r="G350" t="s">
        <v>267</v>
      </c>
      <c r="H350">
        <v>0.125</v>
      </c>
      <c r="I350">
        <v>25</v>
      </c>
      <c r="J350">
        <v>2106.30004882</v>
      </c>
      <c r="K350">
        <v>5</v>
      </c>
      <c r="L350">
        <v>52</v>
      </c>
      <c r="M350" t="s">
        <v>332</v>
      </c>
      <c r="N350">
        <v>76</v>
      </c>
      <c r="O350" t="s">
        <v>333</v>
      </c>
      <c r="P350" t="s">
        <v>404</v>
      </c>
      <c r="Q350" t="s">
        <v>693</v>
      </c>
      <c r="R350" t="s">
        <v>954</v>
      </c>
      <c r="S350" s="2">
        <v>42773</v>
      </c>
      <c r="T350" t="s">
        <v>962</v>
      </c>
      <c r="U350">
        <v>0</v>
      </c>
      <c r="V350" t="s">
        <v>973</v>
      </c>
      <c r="X350">
        <v>0</v>
      </c>
      <c r="AA350">
        <v>1</v>
      </c>
      <c r="AB350">
        <v>0</v>
      </c>
      <c r="AC350" t="s">
        <v>1004</v>
      </c>
      <c r="AG350">
        <v>0</v>
      </c>
      <c r="AI350">
        <v>44.51345052</v>
      </c>
      <c r="AJ350" t="s">
        <v>973</v>
      </c>
      <c r="AL350">
        <v>-106.02411463</v>
      </c>
      <c r="AN350" t="s">
        <v>1184</v>
      </c>
      <c r="AO350">
        <v>1.847932994220452</v>
      </c>
      <c r="AP350" t="s">
        <v>1524</v>
      </c>
      <c r="AQ350">
        <v>2017</v>
      </c>
      <c r="AR350">
        <v>24</v>
      </c>
    </row>
    <row r="351" spans="1:44">
      <c r="A351" t="s">
        <v>44</v>
      </c>
      <c r="C351" s="2">
        <v>42773</v>
      </c>
      <c r="D351" t="s">
        <v>48</v>
      </c>
      <c r="E351">
        <v>120</v>
      </c>
      <c r="F351" t="s">
        <v>148</v>
      </c>
      <c r="G351" t="s">
        <v>267</v>
      </c>
      <c r="H351">
        <v>0.125</v>
      </c>
      <c r="I351">
        <v>25</v>
      </c>
      <c r="J351">
        <v>2106.30004882</v>
      </c>
      <c r="K351">
        <v>6</v>
      </c>
      <c r="L351">
        <v>52</v>
      </c>
      <c r="M351" t="s">
        <v>332</v>
      </c>
      <c r="N351">
        <v>76</v>
      </c>
      <c r="O351" t="s">
        <v>333</v>
      </c>
      <c r="P351" t="s">
        <v>404</v>
      </c>
      <c r="Q351" t="s">
        <v>693</v>
      </c>
      <c r="R351" t="s">
        <v>954</v>
      </c>
      <c r="S351" s="2">
        <v>42773</v>
      </c>
      <c r="T351" t="s">
        <v>962</v>
      </c>
      <c r="U351">
        <v>0</v>
      </c>
      <c r="V351" t="s">
        <v>973</v>
      </c>
      <c r="X351">
        <v>0</v>
      </c>
      <c r="AA351">
        <v>1</v>
      </c>
      <c r="AB351">
        <v>0</v>
      </c>
      <c r="AC351" t="s">
        <v>1004</v>
      </c>
      <c r="AG351">
        <v>0</v>
      </c>
      <c r="AI351">
        <v>44.51325582</v>
      </c>
      <c r="AJ351" t="s">
        <v>973</v>
      </c>
      <c r="AL351">
        <v>-106.04359342</v>
      </c>
      <c r="AN351" t="s">
        <v>1190</v>
      </c>
      <c r="AO351">
        <v>2.197389114404532</v>
      </c>
      <c r="AP351" t="s">
        <v>1522</v>
      </c>
      <c r="AQ351">
        <v>2017</v>
      </c>
      <c r="AR351">
        <v>24</v>
      </c>
    </row>
    <row r="352" spans="1:44">
      <c r="A352" t="s">
        <v>44</v>
      </c>
      <c r="C352" s="2">
        <v>42773</v>
      </c>
      <c r="D352" t="s">
        <v>48</v>
      </c>
      <c r="E352">
        <v>120</v>
      </c>
      <c r="F352" t="s">
        <v>148</v>
      </c>
      <c r="G352" t="s">
        <v>267</v>
      </c>
      <c r="H352">
        <v>0.125</v>
      </c>
      <c r="I352">
        <v>25</v>
      </c>
      <c r="J352">
        <v>2106.30004882</v>
      </c>
      <c r="K352">
        <v>9</v>
      </c>
      <c r="L352">
        <v>52</v>
      </c>
      <c r="M352" t="s">
        <v>332</v>
      </c>
      <c r="N352">
        <v>76</v>
      </c>
      <c r="O352" t="s">
        <v>333</v>
      </c>
      <c r="P352" t="s">
        <v>404</v>
      </c>
      <c r="Q352" t="s">
        <v>693</v>
      </c>
      <c r="R352" t="s">
        <v>954</v>
      </c>
      <c r="S352" s="2">
        <v>42773</v>
      </c>
      <c r="T352" t="s">
        <v>962</v>
      </c>
      <c r="U352">
        <v>0</v>
      </c>
      <c r="V352" t="s">
        <v>973</v>
      </c>
      <c r="X352">
        <v>0</v>
      </c>
      <c r="AA352">
        <v>1</v>
      </c>
      <c r="AB352">
        <v>0</v>
      </c>
      <c r="AC352" t="s">
        <v>1004</v>
      </c>
      <c r="AG352">
        <v>0</v>
      </c>
      <c r="AI352">
        <v>44.49874489</v>
      </c>
      <c r="AJ352" t="s">
        <v>973</v>
      </c>
      <c r="AL352">
        <v>-106.00458243</v>
      </c>
      <c r="AN352" t="s">
        <v>1191</v>
      </c>
      <c r="AO352">
        <v>2.942482289157287</v>
      </c>
      <c r="AP352" t="s">
        <v>1523</v>
      </c>
      <c r="AQ352">
        <v>2017</v>
      </c>
      <c r="AR352">
        <v>24</v>
      </c>
    </row>
    <row r="353" spans="1:44">
      <c r="A353" t="s">
        <v>44</v>
      </c>
      <c r="B353" s="2">
        <v>43221</v>
      </c>
      <c r="C353" s="2">
        <v>43256</v>
      </c>
      <c r="D353" t="s">
        <v>83</v>
      </c>
      <c r="E353">
        <v>60</v>
      </c>
      <c r="F353" t="s">
        <v>175</v>
      </c>
      <c r="G353" t="s">
        <v>270</v>
      </c>
      <c r="H353">
        <v>0.15</v>
      </c>
      <c r="J353">
        <v>3911.81005859</v>
      </c>
      <c r="K353">
        <v>23</v>
      </c>
      <c r="L353">
        <v>53</v>
      </c>
      <c r="M353" t="s">
        <v>332</v>
      </c>
      <c r="N353">
        <v>76</v>
      </c>
      <c r="O353" t="s">
        <v>333</v>
      </c>
      <c r="P353" t="s">
        <v>405</v>
      </c>
      <c r="Q353" t="s">
        <v>694</v>
      </c>
      <c r="R353" t="s">
        <v>954</v>
      </c>
      <c r="S353" s="2">
        <v>43221</v>
      </c>
      <c r="T353" t="s">
        <v>962</v>
      </c>
      <c r="U353">
        <v>1</v>
      </c>
      <c r="V353" t="s">
        <v>973</v>
      </c>
      <c r="X353">
        <v>36</v>
      </c>
      <c r="AA353">
        <v>0</v>
      </c>
      <c r="AB353">
        <v>0</v>
      </c>
      <c r="AC353" t="s">
        <v>1007</v>
      </c>
      <c r="AG353">
        <v>0</v>
      </c>
      <c r="AI353">
        <v>44.55726685</v>
      </c>
      <c r="AJ353" t="s">
        <v>973</v>
      </c>
      <c r="AL353">
        <v>-105.96919577</v>
      </c>
      <c r="AN353" t="s">
        <v>1192</v>
      </c>
      <c r="AO353">
        <v>2.753451856228766</v>
      </c>
      <c r="AP353" t="s">
        <v>1519</v>
      </c>
      <c r="AQ353">
        <v>2018</v>
      </c>
      <c r="AR353">
        <v>24</v>
      </c>
    </row>
    <row r="354" spans="1:44">
      <c r="A354" t="s">
        <v>44</v>
      </c>
      <c r="B354" s="2">
        <v>43221</v>
      </c>
      <c r="C354" s="2">
        <v>43256</v>
      </c>
      <c r="D354" t="s">
        <v>83</v>
      </c>
      <c r="E354">
        <v>60</v>
      </c>
      <c r="F354" t="s">
        <v>175</v>
      </c>
      <c r="G354" t="s">
        <v>270</v>
      </c>
      <c r="H354">
        <v>0.15</v>
      </c>
      <c r="J354">
        <v>3911.81005859</v>
      </c>
      <c r="K354">
        <v>23</v>
      </c>
      <c r="L354">
        <v>53</v>
      </c>
      <c r="M354" t="s">
        <v>332</v>
      </c>
      <c r="N354">
        <v>76</v>
      </c>
      <c r="O354" t="s">
        <v>333</v>
      </c>
      <c r="P354" t="s">
        <v>405</v>
      </c>
      <c r="Q354" t="s">
        <v>694</v>
      </c>
      <c r="R354" t="s">
        <v>954</v>
      </c>
      <c r="S354" s="2">
        <v>43221</v>
      </c>
      <c r="T354" t="s">
        <v>962</v>
      </c>
      <c r="U354">
        <v>1</v>
      </c>
      <c r="V354" t="s">
        <v>973</v>
      </c>
      <c r="X354">
        <v>36</v>
      </c>
      <c r="AA354">
        <v>0</v>
      </c>
      <c r="AB354">
        <v>0</v>
      </c>
      <c r="AC354" t="s">
        <v>1007</v>
      </c>
      <c r="AG354">
        <v>0</v>
      </c>
      <c r="AI354">
        <v>44.55726685</v>
      </c>
      <c r="AJ354" t="s">
        <v>973</v>
      </c>
      <c r="AL354">
        <v>-105.96919577</v>
      </c>
      <c r="AN354" t="s">
        <v>1192</v>
      </c>
      <c r="AO354">
        <v>2.753451856228766</v>
      </c>
      <c r="AP354" t="s">
        <v>1519</v>
      </c>
      <c r="AQ354">
        <v>2018</v>
      </c>
      <c r="AR354">
        <v>24</v>
      </c>
    </row>
    <row r="355" spans="1:44">
      <c r="A355" t="s">
        <v>44</v>
      </c>
      <c r="B355" s="2">
        <v>43777</v>
      </c>
      <c r="C355" s="2">
        <v>43839</v>
      </c>
      <c r="D355" t="s">
        <v>84</v>
      </c>
      <c r="E355">
        <v>60</v>
      </c>
      <c r="F355" t="s">
        <v>176</v>
      </c>
      <c r="G355" t="s">
        <v>269</v>
      </c>
      <c r="J355">
        <v>1251.93005371</v>
      </c>
      <c r="K355">
        <v>23</v>
      </c>
      <c r="L355">
        <v>53</v>
      </c>
      <c r="M355" t="s">
        <v>332</v>
      </c>
      <c r="N355">
        <v>76</v>
      </c>
      <c r="O355" t="s">
        <v>333</v>
      </c>
      <c r="P355">
        <f>"03247/0400"</f>
        <v>0</v>
      </c>
      <c r="Q355" t="s">
        <v>695</v>
      </c>
      <c r="R355" t="s">
        <v>956</v>
      </c>
      <c r="S355" s="2">
        <v>43777</v>
      </c>
      <c r="T355" t="s">
        <v>963</v>
      </c>
      <c r="U355">
        <v>1</v>
      </c>
      <c r="V355" t="s">
        <v>973</v>
      </c>
      <c r="X355">
        <v>36</v>
      </c>
      <c r="AA355">
        <v>0</v>
      </c>
      <c r="AB355">
        <v>0</v>
      </c>
      <c r="AC355" t="s">
        <v>1006</v>
      </c>
      <c r="AG355">
        <v>2500</v>
      </c>
      <c r="AI355">
        <v>44.55726685</v>
      </c>
      <c r="AJ355" t="s">
        <v>973</v>
      </c>
      <c r="AL355">
        <v>-105.96919577</v>
      </c>
      <c r="AN355" t="s">
        <v>1192</v>
      </c>
      <c r="AO355">
        <v>2.753451856228766</v>
      </c>
      <c r="AP355" t="s">
        <v>1519</v>
      </c>
      <c r="AQ355">
        <v>2020</v>
      </c>
      <c r="AR355">
        <v>24</v>
      </c>
    </row>
    <row r="356" spans="1:44">
      <c r="A356" t="s">
        <v>44</v>
      </c>
      <c r="B356" s="2">
        <v>43777</v>
      </c>
      <c r="C356" s="2">
        <v>43839</v>
      </c>
      <c r="D356" t="s">
        <v>84</v>
      </c>
      <c r="E356">
        <v>60</v>
      </c>
      <c r="F356" t="s">
        <v>176</v>
      </c>
      <c r="G356" t="s">
        <v>269</v>
      </c>
      <c r="J356">
        <v>1251.93005371</v>
      </c>
      <c r="K356">
        <v>23</v>
      </c>
      <c r="L356">
        <v>53</v>
      </c>
      <c r="M356" t="s">
        <v>332</v>
      </c>
      <c r="N356">
        <v>76</v>
      </c>
      <c r="O356" t="s">
        <v>333</v>
      </c>
      <c r="P356">
        <f>"03247/0400"</f>
        <v>0</v>
      </c>
      <c r="Q356" t="s">
        <v>695</v>
      </c>
      <c r="R356" t="s">
        <v>956</v>
      </c>
      <c r="S356" s="2">
        <v>43777</v>
      </c>
      <c r="T356" t="s">
        <v>963</v>
      </c>
      <c r="U356">
        <v>1</v>
      </c>
      <c r="V356" t="s">
        <v>973</v>
      </c>
      <c r="X356">
        <v>36</v>
      </c>
      <c r="AA356">
        <v>0</v>
      </c>
      <c r="AB356">
        <v>0</v>
      </c>
      <c r="AC356" t="s">
        <v>1006</v>
      </c>
      <c r="AG356">
        <v>2500</v>
      </c>
      <c r="AI356">
        <v>44.55726685</v>
      </c>
      <c r="AJ356" t="s">
        <v>973</v>
      </c>
      <c r="AL356">
        <v>-105.96919577</v>
      </c>
      <c r="AN356" t="s">
        <v>1192</v>
      </c>
      <c r="AO356">
        <v>2.753451856228766</v>
      </c>
      <c r="AP356" t="s">
        <v>1519</v>
      </c>
      <c r="AQ356">
        <v>2020</v>
      </c>
      <c r="AR356">
        <v>24</v>
      </c>
    </row>
    <row r="357" spans="1:44">
      <c r="A357" t="s">
        <v>44</v>
      </c>
      <c r="B357" s="2">
        <v>43777</v>
      </c>
      <c r="C357" s="2">
        <v>43839</v>
      </c>
      <c r="D357" t="s">
        <v>84</v>
      </c>
      <c r="E357">
        <v>60</v>
      </c>
      <c r="F357" t="s">
        <v>177</v>
      </c>
      <c r="G357" t="s">
        <v>269</v>
      </c>
      <c r="J357">
        <v>1251.93005371</v>
      </c>
      <c r="K357">
        <v>23</v>
      </c>
      <c r="L357">
        <v>53</v>
      </c>
      <c r="M357" t="s">
        <v>332</v>
      </c>
      <c r="N357">
        <v>76</v>
      </c>
      <c r="O357" t="s">
        <v>333</v>
      </c>
      <c r="P357">
        <f>"03247/0412"</f>
        <v>0</v>
      </c>
      <c r="Q357" t="s">
        <v>696</v>
      </c>
      <c r="R357" t="s">
        <v>956</v>
      </c>
      <c r="S357" s="2">
        <v>43777</v>
      </c>
      <c r="T357" t="s">
        <v>963</v>
      </c>
      <c r="U357">
        <v>1</v>
      </c>
      <c r="V357" t="s">
        <v>973</v>
      </c>
      <c r="X357">
        <v>36</v>
      </c>
      <c r="AA357">
        <v>0</v>
      </c>
      <c r="AB357">
        <v>0</v>
      </c>
      <c r="AC357" t="s">
        <v>1006</v>
      </c>
      <c r="AG357">
        <v>2500</v>
      </c>
      <c r="AI357">
        <v>44.55726685</v>
      </c>
      <c r="AJ357" t="s">
        <v>973</v>
      </c>
      <c r="AL357">
        <v>-105.96919577</v>
      </c>
      <c r="AN357" t="s">
        <v>1192</v>
      </c>
      <c r="AO357">
        <v>2.753451856228766</v>
      </c>
      <c r="AP357" t="s">
        <v>1519</v>
      </c>
      <c r="AQ357">
        <v>2020</v>
      </c>
      <c r="AR357">
        <v>24</v>
      </c>
    </row>
    <row r="358" spans="1:44">
      <c r="A358" t="s">
        <v>44</v>
      </c>
      <c r="B358" s="2">
        <v>43777</v>
      </c>
      <c r="C358" s="2">
        <v>43839</v>
      </c>
      <c r="D358" t="s">
        <v>84</v>
      </c>
      <c r="E358">
        <v>60</v>
      </c>
      <c r="F358" t="s">
        <v>178</v>
      </c>
      <c r="G358" t="s">
        <v>269</v>
      </c>
      <c r="J358">
        <v>1251.93005371</v>
      </c>
      <c r="K358">
        <v>23</v>
      </c>
      <c r="L358">
        <v>53</v>
      </c>
      <c r="M358" t="s">
        <v>332</v>
      </c>
      <c r="N358">
        <v>76</v>
      </c>
      <c r="O358" t="s">
        <v>333</v>
      </c>
      <c r="P358">
        <f>"03247/00408"</f>
        <v>0</v>
      </c>
      <c r="Q358" t="s">
        <v>697</v>
      </c>
      <c r="R358" t="s">
        <v>956</v>
      </c>
      <c r="S358" s="2">
        <v>43777</v>
      </c>
      <c r="T358" t="s">
        <v>963</v>
      </c>
      <c r="U358">
        <v>1</v>
      </c>
      <c r="V358" t="s">
        <v>973</v>
      </c>
      <c r="X358">
        <v>36</v>
      </c>
      <c r="AA358">
        <v>0</v>
      </c>
      <c r="AB358">
        <v>0</v>
      </c>
      <c r="AC358" t="s">
        <v>1006</v>
      </c>
      <c r="AG358">
        <v>2500</v>
      </c>
      <c r="AI358">
        <v>44.55726685</v>
      </c>
      <c r="AJ358" t="s">
        <v>973</v>
      </c>
      <c r="AL358">
        <v>-105.96919577</v>
      </c>
      <c r="AN358" t="s">
        <v>1192</v>
      </c>
      <c r="AO358">
        <v>2.753451856228766</v>
      </c>
      <c r="AP358" t="s">
        <v>1519</v>
      </c>
      <c r="AQ358">
        <v>2020</v>
      </c>
      <c r="AR358">
        <v>24</v>
      </c>
    </row>
    <row r="359" spans="1:44">
      <c r="A359" t="s">
        <v>44</v>
      </c>
      <c r="B359" s="2">
        <v>43777</v>
      </c>
      <c r="C359" s="2">
        <v>43839</v>
      </c>
      <c r="D359" t="s">
        <v>84</v>
      </c>
      <c r="E359">
        <v>60</v>
      </c>
      <c r="F359" t="s">
        <v>178</v>
      </c>
      <c r="G359" t="s">
        <v>269</v>
      </c>
      <c r="J359">
        <v>1251.93005371</v>
      </c>
      <c r="K359">
        <v>23</v>
      </c>
      <c r="L359">
        <v>53</v>
      </c>
      <c r="M359" t="s">
        <v>332</v>
      </c>
      <c r="N359">
        <v>76</v>
      </c>
      <c r="O359" t="s">
        <v>333</v>
      </c>
      <c r="P359">
        <f>"03247/00408"</f>
        <v>0</v>
      </c>
      <c r="Q359" t="s">
        <v>697</v>
      </c>
      <c r="R359" t="s">
        <v>956</v>
      </c>
      <c r="S359" s="2">
        <v>43777</v>
      </c>
      <c r="T359" t="s">
        <v>963</v>
      </c>
      <c r="U359">
        <v>1</v>
      </c>
      <c r="V359" t="s">
        <v>973</v>
      </c>
      <c r="X359">
        <v>36</v>
      </c>
      <c r="AA359">
        <v>0</v>
      </c>
      <c r="AB359">
        <v>0</v>
      </c>
      <c r="AC359" t="s">
        <v>1006</v>
      </c>
      <c r="AG359">
        <v>2500</v>
      </c>
      <c r="AI359">
        <v>44.55726685</v>
      </c>
      <c r="AJ359" t="s">
        <v>973</v>
      </c>
      <c r="AL359">
        <v>-105.96919577</v>
      </c>
      <c r="AN359" t="s">
        <v>1192</v>
      </c>
      <c r="AO359">
        <v>2.753451856228766</v>
      </c>
      <c r="AP359" t="s">
        <v>1519</v>
      </c>
      <c r="AQ359">
        <v>2020</v>
      </c>
      <c r="AR359">
        <v>24</v>
      </c>
    </row>
    <row r="360" spans="1:44">
      <c r="A360" t="s">
        <v>44</v>
      </c>
      <c r="B360" s="2">
        <v>43221</v>
      </c>
      <c r="C360" s="2">
        <v>43256</v>
      </c>
      <c r="D360" t="s">
        <v>83</v>
      </c>
      <c r="E360">
        <v>60</v>
      </c>
      <c r="F360" t="s">
        <v>179</v>
      </c>
      <c r="G360" t="s">
        <v>270</v>
      </c>
      <c r="H360">
        <v>0.15</v>
      </c>
      <c r="J360">
        <v>3911.81005859</v>
      </c>
      <c r="K360">
        <v>19</v>
      </c>
      <c r="L360">
        <v>53</v>
      </c>
      <c r="M360" t="s">
        <v>332</v>
      </c>
      <c r="N360">
        <v>76</v>
      </c>
      <c r="O360" t="s">
        <v>333</v>
      </c>
      <c r="P360" t="s">
        <v>406</v>
      </c>
      <c r="Q360" t="s">
        <v>698</v>
      </c>
      <c r="R360" t="s">
        <v>954</v>
      </c>
      <c r="S360" s="2">
        <v>43221</v>
      </c>
      <c r="T360" t="s">
        <v>962</v>
      </c>
      <c r="U360">
        <v>0</v>
      </c>
      <c r="V360" t="s">
        <v>973</v>
      </c>
      <c r="X360">
        <v>0</v>
      </c>
      <c r="AA360">
        <v>0</v>
      </c>
      <c r="AB360">
        <v>0</v>
      </c>
      <c r="AC360" t="s">
        <v>1007</v>
      </c>
      <c r="AG360">
        <v>0</v>
      </c>
      <c r="AI360">
        <v>44.55621742</v>
      </c>
      <c r="AJ360" t="s">
        <v>973</v>
      </c>
      <c r="AL360">
        <v>-106.04926996</v>
      </c>
      <c r="AN360" t="s">
        <v>1193</v>
      </c>
      <c r="AO360">
        <v>1.846871794736149</v>
      </c>
      <c r="AP360" t="s">
        <v>1521</v>
      </c>
      <c r="AQ360">
        <v>2018</v>
      </c>
      <c r="AR360">
        <v>24</v>
      </c>
    </row>
    <row r="361" spans="1:44">
      <c r="A361" t="s">
        <v>44</v>
      </c>
      <c r="B361" s="2">
        <v>43221</v>
      </c>
      <c r="C361" s="2">
        <v>43256</v>
      </c>
      <c r="D361" t="s">
        <v>83</v>
      </c>
      <c r="E361">
        <v>60</v>
      </c>
      <c r="F361" t="s">
        <v>179</v>
      </c>
      <c r="G361" t="s">
        <v>270</v>
      </c>
      <c r="H361">
        <v>0.15</v>
      </c>
      <c r="J361">
        <v>3911.81005859</v>
      </c>
      <c r="K361">
        <v>19</v>
      </c>
      <c r="L361">
        <v>53</v>
      </c>
      <c r="M361" t="s">
        <v>332</v>
      </c>
      <c r="N361">
        <v>76</v>
      </c>
      <c r="O361" t="s">
        <v>333</v>
      </c>
      <c r="P361" t="s">
        <v>406</v>
      </c>
      <c r="Q361" t="s">
        <v>698</v>
      </c>
      <c r="R361" t="s">
        <v>954</v>
      </c>
      <c r="S361" s="2">
        <v>43221</v>
      </c>
      <c r="T361" t="s">
        <v>962</v>
      </c>
      <c r="U361">
        <v>0</v>
      </c>
      <c r="V361" t="s">
        <v>973</v>
      </c>
      <c r="X361">
        <v>0</v>
      </c>
      <c r="AA361">
        <v>0</v>
      </c>
      <c r="AB361">
        <v>0</v>
      </c>
      <c r="AC361" t="s">
        <v>1007</v>
      </c>
      <c r="AG361">
        <v>0</v>
      </c>
      <c r="AI361">
        <v>44.55621742</v>
      </c>
      <c r="AJ361" t="s">
        <v>973</v>
      </c>
      <c r="AL361">
        <v>-106.04926996</v>
      </c>
      <c r="AN361" t="s">
        <v>1193</v>
      </c>
      <c r="AO361">
        <v>1.846871794736149</v>
      </c>
      <c r="AP361" t="s">
        <v>1521</v>
      </c>
      <c r="AQ361">
        <v>2018</v>
      </c>
      <c r="AR361">
        <v>24</v>
      </c>
    </row>
    <row r="362" spans="1:44">
      <c r="A362" t="s">
        <v>44</v>
      </c>
      <c r="B362" s="2">
        <v>43221</v>
      </c>
      <c r="C362" s="2">
        <v>43256</v>
      </c>
      <c r="D362" t="s">
        <v>83</v>
      </c>
      <c r="E362">
        <v>60</v>
      </c>
      <c r="F362" t="s">
        <v>179</v>
      </c>
      <c r="G362" t="s">
        <v>270</v>
      </c>
      <c r="H362">
        <v>0.15</v>
      </c>
      <c r="J362">
        <v>3911.81005859</v>
      </c>
      <c r="K362">
        <v>19</v>
      </c>
      <c r="L362">
        <v>53</v>
      </c>
      <c r="M362" t="s">
        <v>332</v>
      </c>
      <c r="N362">
        <v>76</v>
      </c>
      <c r="O362" t="s">
        <v>333</v>
      </c>
      <c r="P362" t="s">
        <v>406</v>
      </c>
      <c r="Q362" t="s">
        <v>698</v>
      </c>
      <c r="R362" t="s">
        <v>954</v>
      </c>
      <c r="S362" s="2">
        <v>43221</v>
      </c>
      <c r="T362" t="s">
        <v>962</v>
      </c>
      <c r="U362">
        <v>0</v>
      </c>
      <c r="V362" t="s">
        <v>973</v>
      </c>
      <c r="X362">
        <v>0</v>
      </c>
      <c r="AA362">
        <v>0</v>
      </c>
      <c r="AB362">
        <v>0</v>
      </c>
      <c r="AC362" t="s">
        <v>1007</v>
      </c>
      <c r="AG362">
        <v>0</v>
      </c>
      <c r="AI362">
        <v>44.55621742</v>
      </c>
      <c r="AJ362" t="s">
        <v>973</v>
      </c>
      <c r="AL362">
        <v>-106.04926996</v>
      </c>
      <c r="AN362" t="s">
        <v>1193</v>
      </c>
      <c r="AO362">
        <v>1.846871794736149</v>
      </c>
      <c r="AP362" t="s">
        <v>1521</v>
      </c>
      <c r="AQ362">
        <v>2018</v>
      </c>
      <c r="AR362">
        <v>24</v>
      </c>
    </row>
    <row r="363" spans="1:44">
      <c r="A363" t="s">
        <v>44</v>
      </c>
      <c r="B363" s="2">
        <v>43221</v>
      </c>
      <c r="C363" s="2">
        <v>43256</v>
      </c>
      <c r="D363" t="s">
        <v>83</v>
      </c>
      <c r="E363">
        <v>60</v>
      </c>
      <c r="F363" t="s">
        <v>179</v>
      </c>
      <c r="G363" t="s">
        <v>270</v>
      </c>
      <c r="H363">
        <v>0.15</v>
      </c>
      <c r="J363">
        <v>3911.81005859</v>
      </c>
      <c r="K363">
        <v>19</v>
      </c>
      <c r="L363">
        <v>53</v>
      </c>
      <c r="M363" t="s">
        <v>332</v>
      </c>
      <c r="N363">
        <v>76</v>
      </c>
      <c r="O363" t="s">
        <v>333</v>
      </c>
      <c r="P363" t="s">
        <v>406</v>
      </c>
      <c r="Q363" t="s">
        <v>698</v>
      </c>
      <c r="R363" t="s">
        <v>954</v>
      </c>
      <c r="S363" s="2">
        <v>43221</v>
      </c>
      <c r="T363" t="s">
        <v>962</v>
      </c>
      <c r="U363">
        <v>0</v>
      </c>
      <c r="V363" t="s">
        <v>973</v>
      </c>
      <c r="X363">
        <v>0</v>
      </c>
      <c r="AA363">
        <v>0</v>
      </c>
      <c r="AB363">
        <v>0</v>
      </c>
      <c r="AC363" t="s">
        <v>1007</v>
      </c>
      <c r="AG363">
        <v>0</v>
      </c>
      <c r="AI363">
        <v>44.55621742</v>
      </c>
      <c r="AJ363" t="s">
        <v>973</v>
      </c>
      <c r="AL363">
        <v>-106.04926996</v>
      </c>
      <c r="AN363" t="s">
        <v>1193</v>
      </c>
      <c r="AO363">
        <v>1.846871794736149</v>
      </c>
      <c r="AP363" t="s">
        <v>1521</v>
      </c>
      <c r="AQ363">
        <v>2018</v>
      </c>
      <c r="AR363">
        <v>24</v>
      </c>
    </row>
    <row r="364" spans="1:44">
      <c r="A364" t="s">
        <v>44</v>
      </c>
      <c r="B364" s="2">
        <v>43250</v>
      </c>
      <c r="C364" s="2">
        <v>43273</v>
      </c>
      <c r="D364" t="s">
        <v>85</v>
      </c>
      <c r="E364">
        <v>60</v>
      </c>
      <c r="F364" t="s">
        <v>180</v>
      </c>
      <c r="G364" t="s">
        <v>270</v>
      </c>
      <c r="H364">
        <v>0.15</v>
      </c>
      <c r="J364">
        <v>2997.5</v>
      </c>
      <c r="K364">
        <v>15</v>
      </c>
      <c r="L364">
        <v>53</v>
      </c>
      <c r="M364" t="s">
        <v>332</v>
      </c>
      <c r="N364">
        <v>76</v>
      </c>
      <c r="O364" t="s">
        <v>333</v>
      </c>
      <c r="P364" t="s">
        <v>407</v>
      </c>
      <c r="Q364" t="s">
        <v>699</v>
      </c>
      <c r="R364" t="s">
        <v>954</v>
      </c>
      <c r="S364" s="2">
        <v>43250</v>
      </c>
      <c r="T364" t="s">
        <v>962</v>
      </c>
      <c r="U364">
        <v>1</v>
      </c>
      <c r="V364" t="s">
        <v>973</v>
      </c>
      <c r="X364">
        <v>36</v>
      </c>
      <c r="AA364">
        <v>0</v>
      </c>
      <c r="AB364">
        <v>0</v>
      </c>
      <c r="AC364" t="s">
        <v>1016</v>
      </c>
      <c r="AG364">
        <v>0</v>
      </c>
      <c r="AI364">
        <v>44.57134315</v>
      </c>
      <c r="AJ364" t="s">
        <v>973</v>
      </c>
      <c r="AL364">
        <v>-105.98975777</v>
      </c>
      <c r="AN364" t="s">
        <v>1194</v>
      </c>
      <c r="AO364">
        <v>2.613325190490237</v>
      </c>
      <c r="AP364" t="s">
        <v>1519</v>
      </c>
      <c r="AQ364">
        <v>2018</v>
      </c>
      <c r="AR364">
        <v>24</v>
      </c>
    </row>
    <row r="365" spans="1:44">
      <c r="A365" t="s">
        <v>44</v>
      </c>
      <c r="B365" s="2">
        <v>43250</v>
      </c>
      <c r="C365" s="2">
        <v>43273</v>
      </c>
      <c r="D365" t="s">
        <v>85</v>
      </c>
      <c r="E365">
        <v>60</v>
      </c>
      <c r="F365" t="s">
        <v>180</v>
      </c>
      <c r="G365" t="s">
        <v>270</v>
      </c>
      <c r="H365">
        <v>0.15</v>
      </c>
      <c r="J365">
        <v>2997.5</v>
      </c>
      <c r="K365">
        <v>15</v>
      </c>
      <c r="L365">
        <v>53</v>
      </c>
      <c r="M365" t="s">
        <v>332</v>
      </c>
      <c r="N365">
        <v>76</v>
      </c>
      <c r="O365" t="s">
        <v>333</v>
      </c>
      <c r="P365" t="s">
        <v>407</v>
      </c>
      <c r="Q365" t="s">
        <v>699</v>
      </c>
      <c r="R365" t="s">
        <v>954</v>
      </c>
      <c r="S365" s="2">
        <v>43250</v>
      </c>
      <c r="T365" t="s">
        <v>962</v>
      </c>
      <c r="U365">
        <v>1</v>
      </c>
      <c r="V365" t="s">
        <v>973</v>
      </c>
      <c r="X365">
        <v>36</v>
      </c>
      <c r="AA365">
        <v>0</v>
      </c>
      <c r="AB365">
        <v>0</v>
      </c>
      <c r="AC365" t="s">
        <v>1016</v>
      </c>
      <c r="AG365">
        <v>0</v>
      </c>
      <c r="AI365">
        <v>44.57134315</v>
      </c>
      <c r="AJ365" t="s">
        <v>973</v>
      </c>
      <c r="AL365">
        <v>-105.98975777</v>
      </c>
      <c r="AN365" t="s">
        <v>1194</v>
      </c>
      <c r="AO365">
        <v>2.613325190490237</v>
      </c>
      <c r="AP365" t="s">
        <v>1519</v>
      </c>
      <c r="AQ365">
        <v>2018</v>
      </c>
      <c r="AR365">
        <v>24</v>
      </c>
    </row>
    <row r="366" spans="1:44">
      <c r="A366" t="s">
        <v>44</v>
      </c>
      <c r="B366" s="2">
        <v>43250</v>
      </c>
      <c r="C366" s="2">
        <v>43273</v>
      </c>
      <c r="D366" t="s">
        <v>85</v>
      </c>
      <c r="E366">
        <v>60</v>
      </c>
      <c r="F366" t="s">
        <v>180</v>
      </c>
      <c r="G366" t="s">
        <v>270</v>
      </c>
      <c r="H366">
        <v>0.15</v>
      </c>
      <c r="J366">
        <v>2997.5</v>
      </c>
      <c r="K366">
        <v>22</v>
      </c>
      <c r="L366">
        <v>53</v>
      </c>
      <c r="M366" t="s">
        <v>332</v>
      </c>
      <c r="N366">
        <v>76</v>
      </c>
      <c r="O366" t="s">
        <v>333</v>
      </c>
      <c r="P366" t="s">
        <v>407</v>
      </c>
      <c r="Q366" t="s">
        <v>699</v>
      </c>
      <c r="R366" t="s">
        <v>954</v>
      </c>
      <c r="S366" s="2">
        <v>43250</v>
      </c>
      <c r="T366" t="s">
        <v>962</v>
      </c>
      <c r="U366">
        <v>1</v>
      </c>
      <c r="V366" t="s">
        <v>973</v>
      </c>
      <c r="X366">
        <v>36</v>
      </c>
      <c r="AA366">
        <v>0</v>
      </c>
      <c r="AB366">
        <v>0</v>
      </c>
      <c r="AC366" t="s">
        <v>1016</v>
      </c>
      <c r="AG366">
        <v>0</v>
      </c>
      <c r="AI366">
        <v>44.5570913</v>
      </c>
      <c r="AJ366" t="s">
        <v>973</v>
      </c>
      <c r="AL366">
        <v>-105.98937631</v>
      </c>
      <c r="AN366" t="s">
        <v>1187</v>
      </c>
      <c r="AO366">
        <v>1.897090716324336</v>
      </c>
      <c r="AP366" t="s">
        <v>1519</v>
      </c>
      <c r="AQ366">
        <v>2018</v>
      </c>
      <c r="AR366">
        <v>24</v>
      </c>
    </row>
    <row r="367" spans="1:44">
      <c r="A367" t="s">
        <v>44</v>
      </c>
      <c r="B367" s="2">
        <v>43250</v>
      </c>
      <c r="C367" s="2">
        <v>43273</v>
      </c>
      <c r="D367" t="s">
        <v>85</v>
      </c>
      <c r="E367">
        <v>60</v>
      </c>
      <c r="F367" t="s">
        <v>180</v>
      </c>
      <c r="G367" t="s">
        <v>270</v>
      </c>
      <c r="H367">
        <v>0.15</v>
      </c>
      <c r="J367">
        <v>2997.5</v>
      </c>
      <c r="K367">
        <v>27</v>
      </c>
      <c r="L367">
        <v>53</v>
      </c>
      <c r="M367" t="s">
        <v>332</v>
      </c>
      <c r="N367">
        <v>76</v>
      </c>
      <c r="O367" t="s">
        <v>333</v>
      </c>
      <c r="P367" t="s">
        <v>407</v>
      </c>
      <c r="Q367" t="s">
        <v>699</v>
      </c>
      <c r="R367" t="s">
        <v>954</v>
      </c>
      <c r="S367" s="2">
        <v>43250</v>
      </c>
      <c r="T367" t="s">
        <v>962</v>
      </c>
      <c r="U367">
        <v>1</v>
      </c>
      <c r="V367" t="s">
        <v>973</v>
      </c>
      <c r="X367">
        <v>36</v>
      </c>
      <c r="AA367">
        <v>0</v>
      </c>
      <c r="AB367">
        <v>0</v>
      </c>
      <c r="AC367" t="s">
        <v>1016</v>
      </c>
      <c r="AG367">
        <v>0</v>
      </c>
      <c r="AI367">
        <v>44.54277461</v>
      </c>
      <c r="AJ367" t="s">
        <v>973</v>
      </c>
      <c r="AL367">
        <v>-105.98897197</v>
      </c>
      <c r="AN367" t="s">
        <v>1195</v>
      </c>
      <c r="AO367">
        <v>1.518690006154965</v>
      </c>
      <c r="AP367" t="s">
        <v>1520</v>
      </c>
      <c r="AQ367">
        <v>2018</v>
      </c>
      <c r="AR367">
        <v>24</v>
      </c>
    </row>
    <row r="368" spans="1:44">
      <c r="A368" t="s">
        <v>44</v>
      </c>
      <c r="B368" s="2">
        <v>43250</v>
      </c>
      <c r="C368" s="2">
        <v>43273</v>
      </c>
      <c r="D368" t="s">
        <v>85</v>
      </c>
      <c r="E368">
        <v>60</v>
      </c>
      <c r="F368" t="s">
        <v>180</v>
      </c>
      <c r="G368" t="s">
        <v>270</v>
      </c>
      <c r="H368">
        <v>0.15</v>
      </c>
      <c r="J368">
        <v>2997.5</v>
      </c>
      <c r="K368">
        <v>22</v>
      </c>
      <c r="L368">
        <v>53</v>
      </c>
      <c r="M368" t="s">
        <v>332</v>
      </c>
      <c r="N368">
        <v>76</v>
      </c>
      <c r="O368" t="s">
        <v>333</v>
      </c>
      <c r="P368" t="s">
        <v>407</v>
      </c>
      <c r="Q368" t="s">
        <v>699</v>
      </c>
      <c r="R368" t="s">
        <v>954</v>
      </c>
      <c r="S368" s="2">
        <v>43250</v>
      </c>
      <c r="T368" t="s">
        <v>962</v>
      </c>
      <c r="U368">
        <v>1</v>
      </c>
      <c r="V368" t="s">
        <v>973</v>
      </c>
      <c r="X368">
        <v>36</v>
      </c>
      <c r="AA368">
        <v>0</v>
      </c>
      <c r="AB368">
        <v>0</v>
      </c>
      <c r="AC368" t="s">
        <v>1016</v>
      </c>
      <c r="AG368">
        <v>0</v>
      </c>
      <c r="AI368">
        <v>44.5570913</v>
      </c>
      <c r="AJ368" t="s">
        <v>973</v>
      </c>
      <c r="AL368">
        <v>-105.98937631</v>
      </c>
      <c r="AN368" t="s">
        <v>1187</v>
      </c>
      <c r="AO368">
        <v>1.897090716324336</v>
      </c>
      <c r="AP368" t="s">
        <v>1519</v>
      </c>
      <c r="AQ368">
        <v>2018</v>
      </c>
      <c r="AR368">
        <v>24</v>
      </c>
    </row>
    <row r="369" spans="1:44">
      <c r="A369" t="s">
        <v>44</v>
      </c>
      <c r="B369" s="2">
        <v>43250</v>
      </c>
      <c r="C369" s="2">
        <v>43273</v>
      </c>
      <c r="D369" t="s">
        <v>85</v>
      </c>
      <c r="E369">
        <v>60</v>
      </c>
      <c r="F369" t="s">
        <v>180</v>
      </c>
      <c r="G369" t="s">
        <v>270</v>
      </c>
      <c r="H369">
        <v>0.15</v>
      </c>
      <c r="J369">
        <v>2997.5</v>
      </c>
      <c r="K369">
        <v>15</v>
      </c>
      <c r="L369">
        <v>53</v>
      </c>
      <c r="M369" t="s">
        <v>332</v>
      </c>
      <c r="N369">
        <v>76</v>
      </c>
      <c r="O369" t="s">
        <v>333</v>
      </c>
      <c r="P369" t="s">
        <v>407</v>
      </c>
      <c r="Q369" t="s">
        <v>699</v>
      </c>
      <c r="R369" t="s">
        <v>954</v>
      </c>
      <c r="S369" s="2">
        <v>43250</v>
      </c>
      <c r="T369" t="s">
        <v>962</v>
      </c>
      <c r="U369">
        <v>1</v>
      </c>
      <c r="V369" t="s">
        <v>973</v>
      </c>
      <c r="X369">
        <v>36</v>
      </c>
      <c r="AA369">
        <v>0</v>
      </c>
      <c r="AB369">
        <v>0</v>
      </c>
      <c r="AC369" t="s">
        <v>1016</v>
      </c>
      <c r="AG369">
        <v>0</v>
      </c>
      <c r="AI369">
        <v>44.57134315</v>
      </c>
      <c r="AJ369" t="s">
        <v>973</v>
      </c>
      <c r="AL369">
        <v>-105.98975777</v>
      </c>
      <c r="AN369" t="s">
        <v>1194</v>
      </c>
      <c r="AO369">
        <v>2.613325190490237</v>
      </c>
      <c r="AP369" t="s">
        <v>1519</v>
      </c>
      <c r="AQ369">
        <v>2018</v>
      </c>
      <c r="AR369">
        <v>24</v>
      </c>
    </row>
    <row r="370" spans="1:44">
      <c r="A370" t="s">
        <v>44</v>
      </c>
      <c r="B370" s="2">
        <v>43250</v>
      </c>
      <c r="C370" s="2">
        <v>43273</v>
      </c>
      <c r="D370" t="s">
        <v>85</v>
      </c>
      <c r="E370">
        <v>60</v>
      </c>
      <c r="F370" t="s">
        <v>180</v>
      </c>
      <c r="G370" t="s">
        <v>270</v>
      </c>
      <c r="H370">
        <v>0.15</v>
      </c>
      <c r="J370">
        <v>2997.5</v>
      </c>
      <c r="K370">
        <v>15</v>
      </c>
      <c r="L370">
        <v>53</v>
      </c>
      <c r="M370" t="s">
        <v>332</v>
      </c>
      <c r="N370">
        <v>76</v>
      </c>
      <c r="O370" t="s">
        <v>333</v>
      </c>
      <c r="P370" t="s">
        <v>407</v>
      </c>
      <c r="Q370" t="s">
        <v>699</v>
      </c>
      <c r="R370" t="s">
        <v>954</v>
      </c>
      <c r="S370" s="2">
        <v>43250</v>
      </c>
      <c r="T370" t="s">
        <v>962</v>
      </c>
      <c r="U370">
        <v>1</v>
      </c>
      <c r="V370" t="s">
        <v>973</v>
      </c>
      <c r="X370">
        <v>36</v>
      </c>
      <c r="AA370">
        <v>0</v>
      </c>
      <c r="AB370">
        <v>0</v>
      </c>
      <c r="AC370" t="s">
        <v>1016</v>
      </c>
      <c r="AG370">
        <v>0</v>
      </c>
      <c r="AI370">
        <v>44.57134315</v>
      </c>
      <c r="AJ370" t="s">
        <v>973</v>
      </c>
      <c r="AL370">
        <v>-105.98975777</v>
      </c>
      <c r="AN370" t="s">
        <v>1194</v>
      </c>
      <c r="AO370">
        <v>2.613325190490237</v>
      </c>
      <c r="AP370" t="s">
        <v>1519</v>
      </c>
      <c r="AQ370">
        <v>2018</v>
      </c>
      <c r="AR370">
        <v>24</v>
      </c>
    </row>
    <row r="371" spans="1:44">
      <c r="A371" t="s">
        <v>44</v>
      </c>
      <c r="B371" s="2">
        <v>43250</v>
      </c>
      <c r="C371" s="2">
        <v>43273</v>
      </c>
      <c r="D371" t="s">
        <v>85</v>
      </c>
      <c r="E371">
        <v>60</v>
      </c>
      <c r="F371" t="s">
        <v>180</v>
      </c>
      <c r="G371" t="s">
        <v>270</v>
      </c>
      <c r="H371">
        <v>0.15</v>
      </c>
      <c r="J371">
        <v>2997.5</v>
      </c>
      <c r="K371">
        <v>22</v>
      </c>
      <c r="L371">
        <v>53</v>
      </c>
      <c r="M371" t="s">
        <v>332</v>
      </c>
      <c r="N371">
        <v>76</v>
      </c>
      <c r="O371" t="s">
        <v>333</v>
      </c>
      <c r="P371" t="s">
        <v>407</v>
      </c>
      <c r="Q371" t="s">
        <v>699</v>
      </c>
      <c r="R371" t="s">
        <v>954</v>
      </c>
      <c r="S371" s="2">
        <v>43250</v>
      </c>
      <c r="T371" t="s">
        <v>962</v>
      </c>
      <c r="U371">
        <v>1</v>
      </c>
      <c r="V371" t="s">
        <v>973</v>
      </c>
      <c r="X371">
        <v>36</v>
      </c>
      <c r="AA371">
        <v>0</v>
      </c>
      <c r="AB371">
        <v>0</v>
      </c>
      <c r="AC371" t="s">
        <v>1016</v>
      </c>
      <c r="AG371">
        <v>0</v>
      </c>
      <c r="AI371">
        <v>44.5570913</v>
      </c>
      <c r="AJ371" t="s">
        <v>973</v>
      </c>
      <c r="AL371">
        <v>-105.98937631</v>
      </c>
      <c r="AN371" t="s">
        <v>1187</v>
      </c>
      <c r="AO371">
        <v>1.897090716324336</v>
      </c>
      <c r="AP371" t="s">
        <v>1519</v>
      </c>
      <c r="AQ371">
        <v>2018</v>
      </c>
      <c r="AR371">
        <v>24</v>
      </c>
    </row>
    <row r="372" spans="1:44">
      <c r="A372" t="s">
        <v>44</v>
      </c>
      <c r="B372" s="2">
        <v>43250</v>
      </c>
      <c r="C372" s="2">
        <v>43273</v>
      </c>
      <c r="D372" t="s">
        <v>85</v>
      </c>
      <c r="E372">
        <v>60</v>
      </c>
      <c r="F372" t="s">
        <v>180</v>
      </c>
      <c r="G372" t="s">
        <v>270</v>
      </c>
      <c r="H372">
        <v>0.15</v>
      </c>
      <c r="J372">
        <v>2997.5</v>
      </c>
      <c r="K372">
        <v>22</v>
      </c>
      <c r="L372">
        <v>53</v>
      </c>
      <c r="M372" t="s">
        <v>332</v>
      </c>
      <c r="N372">
        <v>76</v>
      </c>
      <c r="O372" t="s">
        <v>333</v>
      </c>
      <c r="P372" t="s">
        <v>407</v>
      </c>
      <c r="Q372" t="s">
        <v>699</v>
      </c>
      <c r="R372" t="s">
        <v>954</v>
      </c>
      <c r="S372" s="2">
        <v>43250</v>
      </c>
      <c r="T372" t="s">
        <v>962</v>
      </c>
      <c r="U372">
        <v>1</v>
      </c>
      <c r="V372" t="s">
        <v>973</v>
      </c>
      <c r="X372">
        <v>36</v>
      </c>
      <c r="AA372">
        <v>0</v>
      </c>
      <c r="AB372">
        <v>0</v>
      </c>
      <c r="AC372" t="s">
        <v>1016</v>
      </c>
      <c r="AG372">
        <v>0</v>
      </c>
      <c r="AI372">
        <v>44.5570913</v>
      </c>
      <c r="AJ372" t="s">
        <v>973</v>
      </c>
      <c r="AL372">
        <v>-105.98937631</v>
      </c>
      <c r="AN372" t="s">
        <v>1187</v>
      </c>
      <c r="AO372">
        <v>1.897090716324336</v>
      </c>
      <c r="AP372" t="s">
        <v>1519</v>
      </c>
      <c r="AQ372">
        <v>2018</v>
      </c>
      <c r="AR372">
        <v>24</v>
      </c>
    </row>
    <row r="373" spans="1:44">
      <c r="A373" t="s">
        <v>44</v>
      </c>
      <c r="B373" s="2">
        <v>43250</v>
      </c>
      <c r="C373" s="2">
        <v>43273</v>
      </c>
      <c r="D373" t="s">
        <v>85</v>
      </c>
      <c r="E373">
        <v>60</v>
      </c>
      <c r="F373" t="s">
        <v>180</v>
      </c>
      <c r="G373" t="s">
        <v>270</v>
      </c>
      <c r="H373">
        <v>0.15</v>
      </c>
      <c r="J373">
        <v>2997.5</v>
      </c>
      <c r="K373">
        <v>22</v>
      </c>
      <c r="L373">
        <v>53</v>
      </c>
      <c r="M373" t="s">
        <v>332</v>
      </c>
      <c r="N373">
        <v>76</v>
      </c>
      <c r="O373" t="s">
        <v>333</v>
      </c>
      <c r="P373" t="s">
        <v>407</v>
      </c>
      <c r="Q373" t="s">
        <v>699</v>
      </c>
      <c r="R373" t="s">
        <v>954</v>
      </c>
      <c r="S373" s="2">
        <v>43250</v>
      </c>
      <c r="T373" t="s">
        <v>962</v>
      </c>
      <c r="U373">
        <v>1</v>
      </c>
      <c r="V373" t="s">
        <v>973</v>
      </c>
      <c r="X373">
        <v>36</v>
      </c>
      <c r="AA373">
        <v>0</v>
      </c>
      <c r="AB373">
        <v>0</v>
      </c>
      <c r="AC373" t="s">
        <v>1016</v>
      </c>
      <c r="AG373">
        <v>0</v>
      </c>
      <c r="AI373">
        <v>44.5570913</v>
      </c>
      <c r="AJ373" t="s">
        <v>973</v>
      </c>
      <c r="AL373">
        <v>-105.98937631</v>
      </c>
      <c r="AN373" t="s">
        <v>1187</v>
      </c>
      <c r="AO373">
        <v>1.897090716324336</v>
      </c>
      <c r="AP373" t="s">
        <v>1519</v>
      </c>
      <c r="AQ373">
        <v>2018</v>
      </c>
      <c r="AR373">
        <v>24</v>
      </c>
    </row>
    <row r="374" spans="1:44">
      <c r="A374" t="s">
        <v>44</v>
      </c>
      <c r="B374" s="2">
        <v>43250</v>
      </c>
      <c r="C374" s="2">
        <v>43273</v>
      </c>
      <c r="D374" t="s">
        <v>85</v>
      </c>
      <c r="E374">
        <v>60</v>
      </c>
      <c r="F374" t="s">
        <v>180</v>
      </c>
      <c r="G374" t="s">
        <v>270</v>
      </c>
      <c r="H374">
        <v>0.15</v>
      </c>
      <c r="J374">
        <v>2997.5</v>
      </c>
      <c r="K374">
        <v>27</v>
      </c>
      <c r="L374">
        <v>53</v>
      </c>
      <c r="M374" t="s">
        <v>332</v>
      </c>
      <c r="N374">
        <v>76</v>
      </c>
      <c r="O374" t="s">
        <v>333</v>
      </c>
      <c r="P374" t="s">
        <v>407</v>
      </c>
      <c r="Q374" t="s">
        <v>699</v>
      </c>
      <c r="R374" t="s">
        <v>954</v>
      </c>
      <c r="S374" s="2">
        <v>43250</v>
      </c>
      <c r="T374" t="s">
        <v>962</v>
      </c>
      <c r="U374">
        <v>1</v>
      </c>
      <c r="V374" t="s">
        <v>973</v>
      </c>
      <c r="X374">
        <v>36</v>
      </c>
      <c r="AA374">
        <v>0</v>
      </c>
      <c r="AB374">
        <v>0</v>
      </c>
      <c r="AC374" t="s">
        <v>1016</v>
      </c>
      <c r="AG374">
        <v>0</v>
      </c>
      <c r="AI374">
        <v>44.54277461</v>
      </c>
      <c r="AJ374" t="s">
        <v>973</v>
      </c>
      <c r="AL374">
        <v>-105.98897197</v>
      </c>
      <c r="AN374" t="s">
        <v>1195</v>
      </c>
      <c r="AO374">
        <v>1.518690006154965</v>
      </c>
      <c r="AP374" t="s">
        <v>1520</v>
      </c>
      <c r="AQ374">
        <v>2018</v>
      </c>
      <c r="AR374">
        <v>24</v>
      </c>
    </row>
    <row r="375" spans="1:44">
      <c r="A375" t="s">
        <v>44</v>
      </c>
      <c r="B375" s="2">
        <v>43250</v>
      </c>
      <c r="C375" s="2">
        <v>43273</v>
      </c>
      <c r="D375" t="s">
        <v>85</v>
      </c>
      <c r="E375">
        <v>60</v>
      </c>
      <c r="F375" t="s">
        <v>180</v>
      </c>
      <c r="G375" t="s">
        <v>270</v>
      </c>
      <c r="H375">
        <v>0.15</v>
      </c>
      <c r="J375">
        <v>2997.5</v>
      </c>
      <c r="K375">
        <v>15</v>
      </c>
      <c r="L375">
        <v>53</v>
      </c>
      <c r="M375" t="s">
        <v>332</v>
      </c>
      <c r="N375">
        <v>76</v>
      </c>
      <c r="O375" t="s">
        <v>333</v>
      </c>
      <c r="P375" t="s">
        <v>407</v>
      </c>
      <c r="Q375" t="s">
        <v>699</v>
      </c>
      <c r="R375" t="s">
        <v>954</v>
      </c>
      <c r="S375" s="2">
        <v>43250</v>
      </c>
      <c r="T375" t="s">
        <v>962</v>
      </c>
      <c r="U375">
        <v>1</v>
      </c>
      <c r="V375" t="s">
        <v>973</v>
      </c>
      <c r="X375">
        <v>36</v>
      </c>
      <c r="AA375">
        <v>0</v>
      </c>
      <c r="AB375">
        <v>0</v>
      </c>
      <c r="AC375" t="s">
        <v>1016</v>
      </c>
      <c r="AG375">
        <v>0</v>
      </c>
      <c r="AI375">
        <v>44.57134315</v>
      </c>
      <c r="AJ375" t="s">
        <v>973</v>
      </c>
      <c r="AL375">
        <v>-105.98975777</v>
      </c>
      <c r="AN375" t="s">
        <v>1194</v>
      </c>
      <c r="AO375">
        <v>2.613325190490237</v>
      </c>
      <c r="AP375" t="s">
        <v>1519</v>
      </c>
      <c r="AQ375">
        <v>2018</v>
      </c>
      <c r="AR375">
        <v>24</v>
      </c>
    </row>
    <row r="376" spans="1:44">
      <c r="A376" t="s">
        <v>44</v>
      </c>
      <c r="B376" s="2">
        <v>43250</v>
      </c>
      <c r="C376" s="2">
        <v>43273</v>
      </c>
      <c r="D376" t="s">
        <v>85</v>
      </c>
      <c r="E376">
        <v>60</v>
      </c>
      <c r="F376" t="s">
        <v>180</v>
      </c>
      <c r="G376" t="s">
        <v>270</v>
      </c>
      <c r="H376">
        <v>0.15</v>
      </c>
      <c r="J376">
        <v>2997.5</v>
      </c>
      <c r="K376">
        <v>22</v>
      </c>
      <c r="L376">
        <v>53</v>
      </c>
      <c r="M376" t="s">
        <v>332</v>
      </c>
      <c r="N376">
        <v>76</v>
      </c>
      <c r="O376" t="s">
        <v>333</v>
      </c>
      <c r="P376" t="s">
        <v>407</v>
      </c>
      <c r="Q376" t="s">
        <v>699</v>
      </c>
      <c r="R376" t="s">
        <v>954</v>
      </c>
      <c r="S376" s="2">
        <v>43250</v>
      </c>
      <c r="T376" t="s">
        <v>962</v>
      </c>
      <c r="U376">
        <v>1</v>
      </c>
      <c r="V376" t="s">
        <v>973</v>
      </c>
      <c r="X376">
        <v>36</v>
      </c>
      <c r="AA376">
        <v>0</v>
      </c>
      <c r="AB376">
        <v>0</v>
      </c>
      <c r="AC376" t="s">
        <v>1016</v>
      </c>
      <c r="AG376">
        <v>0</v>
      </c>
      <c r="AI376">
        <v>44.5570913</v>
      </c>
      <c r="AJ376" t="s">
        <v>973</v>
      </c>
      <c r="AL376">
        <v>-105.98937631</v>
      </c>
      <c r="AN376" t="s">
        <v>1187</v>
      </c>
      <c r="AO376">
        <v>1.897090716324336</v>
      </c>
      <c r="AP376" t="s">
        <v>1519</v>
      </c>
      <c r="AQ376">
        <v>2018</v>
      </c>
      <c r="AR376">
        <v>24</v>
      </c>
    </row>
    <row r="377" spans="1:44">
      <c r="A377" t="s">
        <v>44</v>
      </c>
      <c r="B377" s="2">
        <v>43250</v>
      </c>
      <c r="C377" s="2">
        <v>43273</v>
      </c>
      <c r="D377" t="s">
        <v>85</v>
      </c>
      <c r="E377">
        <v>60</v>
      </c>
      <c r="F377" t="s">
        <v>180</v>
      </c>
      <c r="G377" t="s">
        <v>270</v>
      </c>
      <c r="H377">
        <v>0.15</v>
      </c>
      <c r="J377">
        <v>2997.5</v>
      </c>
      <c r="K377">
        <v>15</v>
      </c>
      <c r="L377">
        <v>53</v>
      </c>
      <c r="M377" t="s">
        <v>332</v>
      </c>
      <c r="N377">
        <v>76</v>
      </c>
      <c r="O377" t="s">
        <v>333</v>
      </c>
      <c r="P377" t="s">
        <v>407</v>
      </c>
      <c r="Q377" t="s">
        <v>699</v>
      </c>
      <c r="R377" t="s">
        <v>954</v>
      </c>
      <c r="S377" s="2">
        <v>43250</v>
      </c>
      <c r="T377" t="s">
        <v>962</v>
      </c>
      <c r="U377">
        <v>1</v>
      </c>
      <c r="V377" t="s">
        <v>973</v>
      </c>
      <c r="X377">
        <v>36</v>
      </c>
      <c r="AA377">
        <v>0</v>
      </c>
      <c r="AB377">
        <v>0</v>
      </c>
      <c r="AC377" t="s">
        <v>1016</v>
      </c>
      <c r="AG377">
        <v>0</v>
      </c>
      <c r="AI377">
        <v>44.57134315</v>
      </c>
      <c r="AJ377" t="s">
        <v>973</v>
      </c>
      <c r="AL377">
        <v>-105.98975777</v>
      </c>
      <c r="AN377" t="s">
        <v>1194</v>
      </c>
      <c r="AO377">
        <v>2.613325190490237</v>
      </c>
      <c r="AP377" t="s">
        <v>1519</v>
      </c>
      <c r="AQ377">
        <v>2018</v>
      </c>
      <c r="AR377">
        <v>24</v>
      </c>
    </row>
    <row r="378" spans="1:44">
      <c r="A378" t="s">
        <v>44</v>
      </c>
      <c r="B378" s="2">
        <v>43250</v>
      </c>
      <c r="C378" s="2">
        <v>43273</v>
      </c>
      <c r="D378" t="s">
        <v>85</v>
      </c>
      <c r="E378">
        <v>60</v>
      </c>
      <c r="F378" t="s">
        <v>180</v>
      </c>
      <c r="G378" t="s">
        <v>270</v>
      </c>
      <c r="H378">
        <v>0.15</v>
      </c>
      <c r="J378">
        <v>2997.5</v>
      </c>
      <c r="K378">
        <v>22</v>
      </c>
      <c r="L378">
        <v>53</v>
      </c>
      <c r="M378" t="s">
        <v>332</v>
      </c>
      <c r="N378">
        <v>76</v>
      </c>
      <c r="O378" t="s">
        <v>333</v>
      </c>
      <c r="P378" t="s">
        <v>407</v>
      </c>
      <c r="Q378" t="s">
        <v>699</v>
      </c>
      <c r="R378" t="s">
        <v>954</v>
      </c>
      <c r="S378" s="2">
        <v>43250</v>
      </c>
      <c r="T378" t="s">
        <v>962</v>
      </c>
      <c r="U378">
        <v>1</v>
      </c>
      <c r="V378" t="s">
        <v>973</v>
      </c>
      <c r="X378">
        <v>36</v>
      </c>
      <c r="AA378">
        <v>0</v>
      </c>
      <c r="AB378">
        <v>0</v>
      </c>
      <c r="AC378" t="s">
        <v>1016</v>
      </c>
      <c r="AG378">
        <v>0</v>
      </c>
      <c r="AI378">
        <v>44.5570913</v>
      </c>
      <c r="AJ378" t="s">
        <v>973</v>
      </c>
      <c r="AL378">
        <v>-105.98937631</v>
      </c>
      <c r="AN378" t="s">
        <v>1187</v>
      </c>
      <c r="AO378">
        <v>1.897090716324336</v>
      </c>
      <c r="AP378" t="s">
        <v>1519</v>
      </c>
      <c r="AQ378">
        <v>2018</v>
      </c>
      <c r="AR378">
        <v>24</v>
      </c>
    </row>
    <row r="379" spans="1:44">
      <c r="A379" t="s">
        <v>44</v>
      </c>
      <c r="B379" s="2">
        <v>43250</v>
      </c>
      <c r="C379" s="2">
        <v>43273</v>
      </c>
      <c r="D379" t="s">
        <v>85</v>
      </c>
      <c r="E379">
        <v>60</v>
      </c>
      <c r="F379" t="s">
        <v>180</v>
      </c>
      <c r="G379" t="s">
        <v>270</v>
      </c>
      <c r="H379">
        <v>0.15</v>
      </c>
      <c r="J379">
        <v>2997.5</v>
      </c>
      <c r="K379">
        <v>15</v>
      </c>
      <c r="L379">
        <v>53</v>
      </c>
      <c r="M379" t="s">
        <v>332</v>
      </c>
      <c r="N379">
        <v>76</v>
      </c>
      <c r="O379" t="s">
        <v>333</v>
      </c>
      <c r="P379" t="s">
        <v>407</v>
      </c>
      <c r="Q379" t="s">
        <v>699</v>
      </c>
      <c r="R379" t="s">
        <v>954</v>
      </c>
      <c r="S379" s="2">
        <v>43250</v>
      </c>
      <c r="T379" t="s">
        <v>962</v>
      </c>
      <c r="U379">
        <v>1</v>
      </c>
      <c r="V379" t="s">
        <v>973</v>
      </c>
      <c r="X379">
        <v>36</v>
      </c>
      <c r="AA379">
        <v>0</v>
      </c>
      <c r="AB379">
        <v>0</v>
      </c>
      <c r="AC379" t="s">
        <v>1016</v>
      </c>
      <c r="AG379">
        <v>0</v>
      </c>
      <c r="AI379">
        <v>44.57134315</v>
      </c>
      <c r="AJ379" t="s">
        <v>973</v>
      </c>
      <c r="AL379">
        <v>-105.98975777</v>
      </c>
      <c r="AN379" t="s">
        <v>1194</v>
      </c>
      <c r="AO379">
        <v>2.613325190490237</v>
      </c>
      <c r="AP379" t="s">
        <v>1519</v>
      </c>
      <c r="AQ379">
        <v>2018</v>
      </c>
      <c r="AR379">
        <v>24</v>
      </c>
    </row>
    <row r="380" spans="1:44">
      <c r="A380" t="s">
        <v>44</v>
      </c>
      <c r="B380" s="2">
        <v>43250</v>
      </c>
      <c r="C380" s="2">
        <v>43273</v>
      </c>
      <c r="D380" t="s">
        <v>85</v>
      </c>
      <c r="E380">
        <v>60</v>
      </c>
      <c r="F380" t="s">
        <v>180</v>
      </c>
      <c r="G380" t="s">
        <v>270</v>
      </c>
      <c r="H380">
        <v>0.15</v>
      </c>
      <c r="J380">
        <v>2997.5</v>
      </c>
      <c r="K380">
        <v>22</v>
      </c>
      <c r="L380">
        <v>53</v>
      </c>
      <c r="M380" t="s">
        <v>332</v>
      </c>
      <c r="N380">
        <v>76</v>
      </c>
      <c r="O380" t="s">
        <v>333</v>
      </c>
      <c r="P380" t="s">
        <v>407</v>
      </c>
      <c r="Q380" t="s">
        <v>699</v>
      </c>
      <c r="R380" t="s">
        <v>954</v>
      </c>
      <c r="S380" s="2">
        <v>43250</v>
      </c>
      <c r="T380" t="s">
        <v>962</v>
      </c>
      <c r="U380">
        <v>1</v>
      </c>
      <c r="V380" t="s">
        <v>973</v>
      </c>
      <c r="X380">
        <v>36</v>
      </c>
      <c r="AA380">
        <v>0</v>
      </c>
      <c r="AB380">
        <v>0</v>
      </c>
      <c r="AC380" t="s">
        <v>1016</v>
      </c>
      <c r="AG380">
        <v>0</v>
      </c>
      <c r="AI380">
        <v>44.5570913</v>
      </c>
      <c r="AJ380" t="s">
        <v>973</v>
      </c>
      <c r="AL380">
        <v>-105.98937631</v>
      </c>
      <c r="AN380" t="s">
        <v>1187</v>
      </c>
      <c r="AO380">
        <v>1.897090716324336</v>
      </c>
      <c r="AP380" t="s">
        <v>1519</v>
      </c>
      <c r="AQ380">
        <v>2018</v>
      </c>
      <c r="AR380">
        <v>24</v>
      </c>
    </row>
    <row r="381" spans="1:44">
      <c r="A381" t="s">
        <v>44</v>
      </c>
      <c r="B381" s="2">
        <v>43250</v>
      </c>
      <c r="C381" s="2">
        <v>43273</v>
      </c>
      <c r="D381" t="s">
        <v>85</v>
      </c>
      <c r="E381">
        <v>60</v>
      </c>
      <c r="F381" t="s">
        <v>180</v>
      </c>
      <c r="G381" t="s">
        <v>270</v>
      </c>
      <c r="H381">
        <v>0.15</v>
      </c>
      <c r="J381">
        <v>2997.5</v>
      </c>
      <c r="K381">
        <v>15</v>
      </c>
      <c r="L381">
        <v>53</v>
      </c>
      <c r="M381" t="s">
        <v>332</v>
      </c>
      <c r="N381">
        <v>76</v>
      </c>
      <c r="O381" t="s">
        <v>333</v>
      </c>
      <c r="P381" t="s">
        <v>407</v>
      </c>
      <c r="Q381" t="s">
        <v>699</v>
      </c>
      <c r="R381" t="s">
        <v>954</v>
      </c>
      <c r="S381" s="2">
        <v>43250</v>
      </c>
      <c r="T381" t="s">
        <v>962</v>
      </c>
      <c r="U381">
        <v>1</v>
      </c>
      <c r="V381" t="s">
        <v>973</v>
      </c>
      <c r="X381">
        <v>36</v>
      </c>
      <c r="AA381">
        <v>0</v>
      </c>
      <c r="AB381">
        <v>0</v>
      </c>
      <c r="AC381" t="s">
        <v>1016</v>
      </c>
      <c r="AG381">
        <v>0</v>
      </c>
      <c r="AI381">
        <v>44.57134315</v>
      </c>
      <c r="AJ381" t="s">
        <v>973</v>
      </c>
      <c r="AL381">
        <v>-105.98975777</v>
      </c>
      <c r="AN381" t="s">
        <v>1194</v>
      </c>
      <c r="AO381">
        <v>2.613325190490237</v>
      </c>
      <c r="AP381" t="s">
        <v>1519</v>
      </c>
      <c r="AQ381">
        <v>2018</v>
      </c>
      <c r="AR381">
        <v>24</v>
      </c>
    </row>
    <row r="382" spans="1:44">
      <c r="A382" t="s">
        <v>44</v>
      </c>
      <c r="B382" s="2">
        <v>43250</v>
      </c>
      <c r="C382" s="2">
        <v>43273</v>
      </c>
      <c r="D382" t="s">
        <v>85</v>
      </c>
      <c r="E382">
        <v>60</v>
      </c>
      <c r="F382" t="s">
        <v>180</v>
      </c>
      <c r="G382" t="s">
        <v>270</v>
      </c>
      <c r="H382">
        <v>0.15</v>
      </c>
      <c r="J382">
        <v>2997.5</v>
      </c>
      <c r="K382">
        <v>22</v>
      </c>
      <c r="L382">
        <v>53</v>
      </c>
      <c r="M382" t="s">
        <v>332</v>
      </c>
      <c r="N382">
        <v>76</v>
      </c>
      <c r="O382" t="s">
        <v>333</v>
      </c>
      <c r="P382" t="s">
        <v>407</v>
      </c>
      <c r="Q382" t="s">
        <v>699</v>
      </c>
      <c r="R382" t="s">
        <v>954</v>
      </c>
      <c r="S382" s="2">
        <v>43250</v>
      </c>
      <c r="T382" t="s">
        <v>962</v>
      </c>
      <c r="U382">
        <v>1</v>
      </c>
      <c r="V382" t="s">
        <v>973</v>
      </c>
      <c r="X382">
        <v>36</v>
      </c>
      <c r="AA382">
        <v>0</v>
      </c>
      <c r="AB382">
        <v>0</v>
      </c>
      <c r="AC382" t="s">
        <v>1016</v>
      </c>
      <c r="AG382">
        <v>0</v>
      </c>
      <c r="AI382">
        <v>44.5570913</v>
      </c>
      <c r="AJ382" t="s">
        <v>973</v>
      </c>
      <c r="AL382">
        <v>-105.98937631</v>
      </c>
      <c r="AN382" t="s">
        <v>1187</v>
      </c>
      <c r="AO382">
        <v>1.897090716324336</v>
      </c>
      <c r="AP382" t="s">
        <v>1519</v>
      </c>
      <c r="AQ382">
        <v>2018</v>
      </c>
      <c r="AR382">
        <v>24</v>
      </c>
    </row>
    <row r="383" spans="1:44">
      <c r="A383" t="s">
        <v>44</v>
      </c>
      <c r="B383" s="2">
        <v>43250</v>
      </c>
      <c r="C383" s="2">
        <v>43273</v>
      </c>
      <c r="D383" t="s">
        <v>85</v>
      </c>
      <c r="E383">
        <v>60</v>
      </c>
      <c r="F383" t="s">
        <v>180</v>
      </c>
      <c r="G383" t="s">
        <v>270</v>
      </c>
      <c r="H383">
        <v>0.15</v>
      </c>
      <c r="J383">
        <v>2997.5</v>
      </c>
      <c r="K383">
        <v>15</v>
      </c>
      <c r="L383">
        <v>53</v>
      </c>
      <c r="M383" t="s">
        <v>332</v>
      </c>
      <c r="N383">
        <v>76</v>
      </c>
      <c r="O383" t="s">
        <v>333</v>
      </c>
      <c r="P383" t="s">
        <v>407</v>
      </c>
      <c r="Q383" t="s">
        <v>699</v>
      </c>
      <c r="R383" t="s">
        <v>954</v>
      </c>
      <c r="S383" s="2">
        <v>43250</v>
      </c>
      <c r="T383" t="s">
        <v>962</v>
      </c>
      <c r="U383">
        <v>1</v>
      </c>
      <c r="V383" t="s">
        <v>973</v>
      </c>
      <c r="X383">
        <v>36</v>
      </c>
      <c r="AA383">
        <v>0</v>
      </c>
      <c r="AB383">
        <v>0</v>
      </c>
      <c r="AC383" t="s">
        <v>1016</v>
      </c>
      <c r="AG383">
        <v>0</v>
      </c>
      <c r="AI383">
        <v>44.57134315</v>
      </c>
      <c r="AJ383" t="s">
        <v>973</v>
      </c>
      <c r="AL383">
        <v>-105.98975777</v>
      </c>
      <c r="AN383" t="s">
        <v>1194</v>
      </c>
      <c r="AO383">
        <v>2.613325190490237</v>
      </c>
      <c r="AP383" t="s">
        <v>1519</v>
      </c>
      <c r="AQ383">
        <v>2018</v>
      </c>
      <c r="AR383">
        <v>24</v>
      </c>
    </row>
    <row r="384" spans="1:44">
      <c r="A384" t="s">
        <v>44</v>
      </c>
      <c r="B384" s="2">
        <v>43250</v>
      </c>
      <c r="C384" s="2">
        <v>43273</v>
      </c>
      <c r="D384" t="s">
        <v>85</v>
      </c>
      <c r="E384">
        <v>60</v>
      </c>
      <c r="F384" t="s">
        <v>180</v>
      </c>
      <c r="G384" t="s">
        <v>270</v>
      </c>
      <c r="H384">
        <v>0.15</v>
      </c>
      <c r="J384">
        <v>2997.5</v>
      </c>
      <c r="K384">
        <v>22</v>
      </c>
      <c r="L384">
        <v>53</v>
      </c>
      <c r="M384" t="s">
        <v>332</v>
      </c>
      <c r="N384">
        <v>76</v>
      </c>
      <c r="O384" t="s">
        <v>333</v>
      </c>
      <c r="P384" t="s">
        <v>407</v>
      </c>
      <c r="Q384" t="s">
        <v>699</v>
      </c>
      <c r="R384" t="s">
        <v>954</v>
      </c>
      <c r="S384" s="2">
        <v>43250</v>
      </c>
      <c r="T384" t="s">
        <v>962</v>
      </c>
      <c r="U384">
        <v>1</v>
      </c>
      <c r="V384" t="s">
        <v>973</v>
      </c>
      <c r="X384">
        <v>36</v>
      </c>
      <c r="AA384">
        <v>0</v>
      </c>
      <c r="AB384">
        <v>0</v>
      </c>
      <c r="AC384" t="s">
        <v>1016</v>
      </c>
      <c r="AG384">
        <v>0</v>
      </c>
      <c r="AI384">
        <v>44.5570913</v>
      </c>
      <c r="AJ384" t="s">
        <v>973</v>
      </c>
      <c r="AL384">
        <v>-105.98937631</v>
      </c>
      <c r="AN384" t="s">
        <v>1187</v>
      </c>
      <c r="AO384">
        <v>1.897090716324336</v>
      </c>
      <c r="AP384" t="s">
        <v>1519</v>
      </c>
      <c r="AQ384">
        <v>2018</v>
      </c>
      <c r="AR384">
        <v>24</v>
      </c>
    </row>
    <row r="385" spans="1:44">
      <c r="A385" t="s">
        <v>44</v>
      </c>
      <c r="B385" s="2">
        <v>43250</v>
      </c>
      <c r="C385" s="2">
        <v>43273</v>
      </c>
      <c r="D385" t="s">
        <v>85</v>
      </c>
      <c r="E385">
        <v>60</v>
      </c>
      <c r="F385" t="s">
        <v>180</v>
      </c>
      <c r="G385" t="s">
        <v>270</v>
      </c>
      <c r="H385">
        <v>0.15</v>
      </c>
      <c r="J385">
        <v>2997.5</v>
      </c>
      <c r="K385">
        <v>22</v>
      </c>
      <c r="L385">
        <v>53</v>
      </c>
      <c r="M385" t="s">
        <v>332</v>
      </c>
      <c r="N385">
        <v>76</v>
      </c>
      <c r="O385" t="s">
        <v>333</v>
      </c>
      <c r="P385" t="s">
        <v>407</v>
      </c>
      <c r="Q385" t="s">
        <v>699</v>
      </c>
      <c r="R385" t="s">
        <v>954</v>
      </c>
      <c r="S385" s="2">
        <v>43250</v>
      </c>
      <c r="T385" t="s">
        <v>962</v>
      </c>
      <c r="U385">
        <v>1</v>
      </c>
      <c r="V385" t="s">
        <v>973</v>
      </c>
      <c r="X385">
        <v>36</v>
      </c>
      <c r="AA385">
        <v>0</v>
      </c>
      <c r="AB385">
        <v>0</v>
      </c>
      <c r="AC385" t="s">
        <v>1016</v>
      </c>
      <c r="AG385">
        <v>0</v>
      </c>
      <c r="AI385">
        <v>44.5570913</v>
      </c>
      <c r="AJ385" t="s">
        <v>973</v>
      </c>
      <c r="AL385">
        <v>-105.98937631</v>
      </c>
      <c r="AN385" t="s">
        <v>1187</v>
      </c>
      <c r="AO385">
        <v>1.897090716324336</v>
      </c>
      <c r="AP385" t="s">
        <v>1519</v>
      </c>
      <c r="AQ385">
        <v>2018</v>
      </c>
      <c r="AR385">
        <v>24</v>
      </c>
    </row>
    <row r="386" spans="1:44">
      <c r="A386" t="s">
        <v>44</v>
      </c>
      <c r="B386" s="2">
        <v>43250</v>
      </c>
      <c r="C386" s="2">
        <v>43273</v>
      </c>
      <c r="D386" t="s">
        <v>85</v>
      </c>
      <c r="E386">
        <v>60</v>
      </c>
      <c r="F386" t="s">
        <v>180</v>
      </c>
      <c r="G386" t="s">
        <v>270</v>
      </c>
      <c r="H386">
        <v>0.15</v>
      </c>
      <c r="J386">
        <v>2997.5</v>
      </c>
      <c r="K386">
        <v>22</v>
      </c>
      <c r="L386">
        <v>53</v>
      </c>
      <c r="M386" t="s">
        <v>332</v>
      </c>
      <c r="N386">
        <v>76</v>
      </c>
      <c r="O386" t="s">
        <v>333</v>
      </c>
      <c r="P386" t="s">
        <v>407</v>
      </c>
      <c r="Q386" t="s">
        <v>699</v>
      </c>
      <c r="R386" t="s">
        <v>954</v>
      </c>
      <c r="S386" s="2">
        <v>43250</v>
      </c>
      <c r="T386" t="s">
        <v>962</v>
      </c>
      <c r="U386">
        <v>1</v>
      </c>
      <c r="V386" t="s">
        <v>973</v>
      </c>
      <c r="X386">
        <v>36</v>
      </c>
      <c r="AA386">
        <v>0</v>
      </c>
      <c r="AB386">
        <v>0</v>
      </c>
      <c r="AC386" t="s">
        <v>1016</v>
      </c>
      <c r="AG386">
        <v>0</v>
      </c>
      <c r="AI386">
        <v>44.5570913</v>
      </c>
      <c r="AJ386" t="s">
        <v>973</v>
      </c>
      <c r="AL386">
        <v>-105.98937631</v>
      </c>
      <c r="AN386" t="s">
        <v>1187</v>
      </c>
      <c r="AO386">
        <v>1.897090716324336</v>
      </c>
      <c r="AP386" t="s">
        <v>1519</v>
      </c>
      <c r="AQ386">
        <v>2018</v>
      </c>
      <c r="AR386">
        <v>24</v>
      </c>
    </row>
    <row r="387" spans="1:44">
      <c r="A387" t="s">
        <v>44</v>
      </c>
      <c r="B387" s="2">
        <v>43250</v>
      </c>
      <c r="C387" s="2">
        <v>43273</v>
      </c>
      <c r="D387" t="s">
        <v>85</v>
      </c>
      <c r="E387">
        <v>60</v>
      </c>
      <c r="F387" t="s">
        <v>180</v>
      </c>
      <c r="G387" t="s">
        <v>270</v>
      </c>
      <c r="H387">
        <v>0.15</v>
      </c>
      <c r="J387">
        <v>2997.5</v>
      </c>
      <c r="K387">
        <v>22</v>
      </c>
      <c r="L387">
        <v>53</v>
      </c>
      <c r="M387" t="s">
        <v>332</v>
      </c>
      <c r="N387">
        <v>76</v>
      </c>
      <c r="O387" t="s">
        <v>333</v>
      </c>
      <c r="P387" t="s">
        <v>407</v>
      </c>
      <c r="Q387" t="s">
        <v>699</v>
      </c>
      <c r="R387" t="s">
        <v>954</v>
      </c>
      <c r="S387" s="2">
        <v>43250</v>
      </c>
      <c r="T387" t="s">
        <v>962</v>
      </c>
      <c r="U387">
        <v>1</v>
      </c>
      <c r="V387" t="s">
        <v>973</v>
      </c>
      <c r="X387">
        <v>36</v>
      </c>
      <c r="AA387">
        <v>0</v>
      </c>
      <c r="AB387">
        <v>0</v>
      </c>
      <c r="AC387" t="s">
        <v>1016</v>
      </c>
      <c r="AG387">
        <v>0</v>
      </c>
      <c r="AI387">
        <v>44.5570913</v>
      </c>
      <c r="AJ387" t="s">
        <v>973</v>
      </c>
      <c r="AL387">
        <v>-105.98937631</v>
      </c>
      <c r="AN387" t="s">
        <v>1187</v>
      </c>
      <c r="AO387">
        <v>1.897090716324336</v>
      </c>
      <c r="AP387" t="s">
        <v>1519</v>
      </c>
      <c r="AQ387">
        <v>2018</v>
      </c>
      <c r="AR387">
        <v>24</v>
      </c>
    </row>
    <row r="388" spans="1:44">
      <c r="A388" t="s">
        <v>44</v>
      </c>
      <c r="B388" s="2">
        <v>43250</v>
      </c>
      <c r="C388" s="2">
        <v>43273</v>
      </c>
      <c r="D388" t="s">
        <v>85</v>
      </c>
      <c r="E388">
        <v>60</v>
      </c>
      <c r="F388" t="s">
        <v>180</v>
      </c>
      <c r="G388" t="s">
        <v>270</v>
      </c>
      <c r="H388">
        <v>0.15</v>
      </c>
      <c r="J388">
        <v>2997.5</v>
      </c>
      <c r="K388">
        <v>22</v>
      </c>
      <c r="L388">
        <v>53</v>
      </c>
      <c r="M388" t="s">
        <v>332</v>
      </c>
      <c r="N388">
        <v>76</v>
      </c>
      <c r="O388" t="s">
        <v>333</v>
      </c>
      <c r="P388" t="s">
        <v>407</v>
      </c>
      <c r="Q388" t="s">
        <v>699</v>
      </c>
      <c r="R388" t="s">
        <v>954</v>
      </c>
      <c r="S388" s="2">
        <v>43250</v>
      </c>
      <c r="T388" t="s">
        <v>962</v>
      </c>
      <c r="U388">
        <v>1</v>
      </c>
      <c r="V388" t="s">
        <v>973</v>
      </c>
      <c r="X388">
        <v>36</v>
      </c>
      <c r="AA388">
        <v>0</v>
      </c>
      <c r="AB388">
        <v>0</v>
      </c>
      <c r="AC388" t="s">
        <v>1016</v>
      </c>
      <c r="AG388">
        <v>0</v>
      </c>
      <c r="AI388">
        <v>44.5570913</v>
      </c>
      <c r="AJ388" t="s">
        <v>973</v>
      </c>
      <c r="AL388">
        <v>-105.98937631</v>
      </c>
      <c r="AN388" t="s">
        <v>1187</v>
      </c>
      <c r="AO388">
        <v>1.897090716324336</v>
      </c>
      <c r="AP388" t="s">
        <v>1519</v>
      </c>
      <c r="AQ388">
        <v>2018</v>
      </c>
      <c r="AR388">
        <v>24</v>
      </c>
    </row>
    <row r="389" spans="1:44">
      <c r="A389" t="s">
        <v>44</v>
      </c>
      <c r="B389" s="2">
        <v>43250</v>
      </c>
      <c r="C389" s="2">
        <v>43273</v>
      </c>
      <c r="D389" t="s">
        <v>85</v>
      </c>
      <c r="E389">
        <v>60</v>
      </c>
      <c r="F389" t="s">
        <v>180</v>
      </c>
      <c r="G389" t="s">
        <v>270</v>
      </c>
      <c r="H389">
        <v>0.15</v>
      </c>
      <c r="J389">
        <v>2997.5</v>
      </c>
      <c r="K389">
        <v>22</v>
      </c>
      <c r="L389">
        <v>53</v>
      </c>
      <c r="M389" t="s">
        <v>332</v>
      </c>
      <c r="N389">
        <v>76</v>
      </c>
      <c r="O389" t="s">
        <v>333</v>
      </c>
      <c r="P389" t="s">
        <v>407</v>
      </c>
      <c r="Q389" t="s">
        <v>699</v>
      </c>
      <c r="R389" t="s">
        <v>954</v>
      </c>
      <c r="S389" s="2">
        <v>43250</v>
      </c>
      <c r="T389" t="s">
        <v>962</v>
      </c>
      <c r="U389">
        <v>1</v>
      </c>
      <c r="V389" t="s">
        <v>973</v>
      </c>
      <c r="X389">
        <v>36</v>
      </c>
      <c r="AA389">
        <v>0</v>
      </c>
      <c r="AB389">
        <v>0</v>
      </c>
      <c r="AC389" t="s">
        <v>1016</v>
      </c>
      <c r="AG389">
        <v>0</v>
      </c>
      <c r="AI389">
        <v>44.5570913</v>
      </c>
      <c r="AJ389" t="s">
        <v>973</v>
      </c>
      <c r="AL389">
        <v>-105.98937631</v>
      </c>
      <c r="AN389" t="s">
        <v>1187</v>
      </c>
      <c r="AO389">
        <v>1.897090716324336</v>
      </c>
      <c r="AP389" t="s">
        <v>1519</v>
      </c>
      <c r="AQ389">
        <v>2018</v>
      </c>
      <c r="AR389">
        <v>24</v>
      </c>
    </row>
    <row r="390" spans="1:44">
      <c r="A390" t="s">
        <v>44</v>
      </c>
      <c r="B390" s="2">
        <v>43250</v>
      </c>
      <c r="C390" s="2">
        <v>43273</v>
      </c>
      <c r="D390" t="s">
        <v>85</v>
      </c>
      <c r="E390">
        <v>60</v>
      </c>
      <c r="F390" t="s">
        <v>180</v>
      </c>
      <c r="G390" t="s">
        <v>270</v>
      </c>
      <c r="H390">
        <v>0.15</v>
      </c>
      <c r="J390">
        <v>2997.5</v>
      </c>
      <c r="K390">
        <v>15</v>
      </c>
      <c r="L390">
        <v>53</v>
      </c>
      <c r="M390" t="s">
        <v>332</v>
      </c>
      <c r="N390">
        <v>76</v>
      </c>
      <c r="O390" t="s">
        <v>333</v>
      </c>
      <c r="P390" t="s">
        <v>407</v>
      </c>
      <c r="Q390" t="s">
        <v>699</v>
      </c>
      <c r="R390" t="s">
        <v>954</v>
      </c>
      <c r="S390" s="2">
        <v>43250</v>
      </c>
      <c r="T390" t="s">
        <v>962</v>
      </c>
      <c r="U390">
        <v>1</v>
      </c>
      <c r="V390" t="s">
        <v>973</v>
      </c>
      <c r="X390">
        <v>36</v>
      </c>
      <c r="AA390">
        <v>0</v>
      </c>
      <c r="AB390">
        <v>0</v>
      </c>
      <c r="AC390" t="s">
        <v>1016</v>
      </c>
      <c r="AG390">
        <v>0</v>
      </c>
      <c r="AI390">
        <v>44.57134315</v>
      </c>
      <c r="AJ390" t="s">
        <v>973</v>
      </c>
      <c r="AL390">
        <v>-105.98975777</v>
      </c>
      <c r="AN390" t="s">
        <v>1194</v>
      </c>
      <c r="AO390">
        <v>2.613325190490237</v>
      </c>
      <c r="AP390" t="s">
        <v>1519</v>
      </c>
      <c r="AQ390">
        <v>2018</v>
      </c>
      <c r="AR390">
        <v>24</v>
      </c>
    </row>
    <row r="391" spans="1:44">
      <c r="A391" t="s">
        <v>44</v>
      </c>
      <c r="B391" s="2">
        <v>43250</v>
      </c>
      <c r="C391" s="2">
        <v>43273</v>
      </c>
      <c r="D391" t="s">
        <v>85</v>
      </c>
      <c r="E391">
        <v>60</v>
      </c>
      <c r="F391" t="s">
        <v>180</v>
      </c>
      <c r="G391" t="s">
        <v>270</v>
      </c>
      <c r="H391">
        <v>0.15</v>
      </c>
      <c r="J391">
        <v>2997.5</v>
      </c>
      <c r="K391">
        <v>22</v>
      </c>
      <c r="L391">
        <v>53</v>
      </c>
      <c r="M391" t="s">
        <v>332</v>
      </c>
      <c r="N391">
        <v>76</v>
      </c>
      <c r="O391" t="s">
        <v>333</v>
      </c>
      <c r="P391" t="s">
        <v>407</v>
      </c>
      <c r="Q391" t="s">
        <v>699</v>
      </c>
      <c r="R391" t="s">
        <v>954</v>
      </c>
      <c r="S391" s="2">
        <v>43250</v>
      </c>
      <c r="T391" t="s">
        <v>962</v>
      </c>
      <c r="U391">
        <v>1</v>
      </c>
      <c r="V391" t="s">
        <v>973</v>
      </c>
      <c r="X391">
        <v>36</v>
      </c>
      <c r="AA391">
        <v>0</v>
      </c>
      <c r="AB391">
        <v>0</v>
      </c>
      <c r="AC391" t="s">
        <v>1016</v>
      </c>
      <c r="AG391">
        <v>0</v>
      </c>
      <c r="AI391">
        <v>44.5570913</v>
      </c>
      <c r="AJ391" t="s">
        <v>973</v>
      </c>
      <c r="AL391">
        <v>-105.98937631</v>
      </c>
      <c r="AN391" t="s">
        <v>1187</v>
      </c>
      <c r="AO391">
        <v>1.897090716324336</v>
      </c>
      <c r="AP391" t="s">
        <v>1519</v>
      </c>
      <c r="AQ391">
        <v>2018</v>
      </c>
      <c r="AR391">
        <v>24</v>
      </c>
    </row>
    <row r="392" spans="1:44">
      <c r="A392" t="s">
        <v>44</v>
      </c>
      <c r="B392" s="2">
        <v>43250</v>
      </c>
      <c r="C392" s="2">
        <v>43273</v>
      </c>
      <c r="D392" t="s">
        <v>85</v>
      </c>
      <c r="E392">
        <v>60</v>
      </c>
      <c r="F392" t="s">
        <v>180</v>
      </c>
      <c r="G392" t="s">
        <v>270</v>
      </c>
      <c r="H392">
        <v>0.15</v>
      </c>
      <c r="J392">
        <v>2997.5</v>
      </c>
      <c r="K392">
        <v>15</v>
      </c>
      <c r="L392">
        <v>53</v>
      </c>
      <c r="M392" t="s">
        <v>332</v>
      </c>
      <c r="N392">
        <v>76</v>
      </c>
      <c r="O392" t="s">
        <v>333</v>
      </c>
      <c r="P392" t="s">
        <v>407</v>
      </c>
      <c r="Q392" t="s">
        <v>699</v>
      </c>
      <c r="R392" t="s">
        <v>954</v>
      </c>
      <c r="S392" s="2">
        <v>43250</v>
      </c>
      <c r="T392" t="s">
        <v>962</v>
      </c>
      <c r="U392">
        <v>1</v>
      </c>
      <c r="V392" t="s">
        <v>973</v>
      </c>
      <c r="X392">
        <v>36</v>
      </c>
      <c r="AA392">
        <v>0</v>
      </c>
      <c r="AB392">
        <v>0</v>
      </c>
      <c r="AC392" t="s">
        <v>1016</v>
      </c>
      <c r="AG392">
        <v>0</v>
      </c>
      <c r="AI392">
        <v>44.57134315</v>
      </c>
      <c r="AJ392" t="s">
        <v>973</v>
      </c>
      <c r="AL392">
        <v>-105.98975777</v>
      </c>
      <c r="AN392" t="s">
        <v>1194</v>
      </c>
      <c r="AO392">
        <v>2.613325190490237</v>
      </c>
      <c r="AP392" t="s">
        <v>1519</v>
      </c>
      <c r="AQ392">
        <v>2018</v>
      </c>
      <c r="AR392">
        <v>24</v>
      </c>
    </row>
    <row r="393" spans="1:44">
      <c r="A393" t="s">
        <v>44</v>
      </c>
      <c r="B393" s="2">
        <v>43250</v>
      </c>
      <c r="C393" s="2">
        <v>43273</v>
      </c>
      <c r="D393" t="s">
        <v>85</v>
      </c>
      <c r="E393">
        <v>60</v>
      </c>
      <c r="F393" t="s">
        <v>180</v>
      </c>
      <c r="G393" t="s">
        <v>270</v>
      </c>
      <c r="H393">
        <v>0.15</v>
      </c>
      <c r="J393">
        <v>2997.5</v>
      </c>
      <c r="K393">
        <v>15</v>
      </c>
      <c r="L393">
        <v>53</v>
      </c>
      <c r="M393" t="s">
        <v>332</v>
      </c>
      <c r="N393">
        <v>76</v>
      </c>
      <c r="O393" t="s">
        <v>333</v>
      </c>
      <c r="P393" t="s">
        <v>407</v>
      </c>
      <c r="Q393" t="s">
        <v>699</v>
      </c>
      <c r="R393" t="s">
        <v>954</v>
      </c>
      <c r="S393" s="2">
        <v>43250</v>
      </c>
      <c r="T393" t="s">
        <v>962</v>
      </c>
      <c r="U393">
        <v>1</v>
      </c>
      <c r="V393" t="s">
        <v>973</v>
      </c>
      <c r="X393">
        <v>36</v>
      </c>
      <c r="AA393">
        <v>0</v>
      </c>
      <c r="AB393">
        <v>0</v>
      </c>
      <c r="AC393" t="s">
        <v>1016</v>
      </c>
      <c r="AG393">
        <v>0</v>
      </c>
      <c r="AI393">
        <v>44.57134315</v>
      </c>
      <c r="AJ393" t="s">
        <v>973</v>
      </c>
      <c r="AL393">
        <v>-105.98975777</v>
      </c>
      <c r="AN393" t="s">
        <v>1194</v>
      </c>
      <c r="AO393">
        <v>2.613325190490237</v>
      </c>
      <c r="AP393" t="s">
        <v>1519</v>
      </c>
      <c r="AQ393">
        <v>2018</v>
      </c>
      <c r="AR393">
        <v>24</v>
      </c>
    </row>
    <row r="394" spans="1:44">
      <c r="A394" t="s">
        <v>44</v>
      </c>
      <c r="C394" s="2">
        <v>43782</v>
      </c>
      <c r="D394" t="s">
        <v>81</v>
      </c>
      <c r="E394">
        <v>60</v>
      </c>
      <c r="F394" t="s">
        <v>156</v>
      </c>
      <c r="G394" t="s">
        <v>268</v>
      </c>
      <c r="H394">
        <v>0.1667</v>
      </c>
      <c r="I394">
        <v>640</v>
      </c>
      <c r="J394">
        <v>640</v>
      </c>
      <c r="K394">
        <v>36</v>
      </c>
      <c r="L394">
        <v>55</v>
      </c>
      <c r="M394" t="s">
        <v>332</v>
      </c>
      <c r="N394">
        <v>76</v>
      </c>
      <c r="O394" t="s">
        <v>333</v>
      </c>
      <c r="P394" t="s">
        <v>408</v>
      </c>
      <c r="Q394" t="s">
        <v>700</v>
      </c>
      <c r="R394" t="s">
        <v>954</v>
      </c>
      <c r="S394" s="2">
        <v>43782</v>
      </c>
      <c r="T394" t="s">
        <v>962</v>
      </c>
      <c r="U394">
        <v>0</v>
      </c>
      <c r="V394" t="s">
        <v>973</v>
      </c>
      <c r="X394">
        <v>0</v>
      </c>
      <c r="AA394">
        <v>0</v>
      </c>
      <c r="AB394">
        <v>1</v>
      </c>
      <c r="AC394" t="s">
        <v>1005</v>
      </c>
      <c r="AG394">
        <v>0</v>
      </c>
      <c r="AI394">
        <v>44.70066266</v>
      </c>
      <c r="AJ394" t="s">
        <v>973</v>
      </c>
      <c r="AL394">
        <v>-105.95241008</v>
      </c>
      <c r="AN394" t="s">
        <v>1196</v>
      </c>
      <c r="AO394">
        <v>2.475115145425751</v>
      </c>
      <c r="AP394" t="s">
        <v>1521</v>
      </c>
      <c r="AQ394">
        <v>2019</v>
      </c>
      <c r="AR394">
        <v>23</v>
      </c>
    </row>
    <row r="395" spans="1:44">
      <c r="A395" t="s">
        <v>44</v>
      </c>
      <c r="C395" s="2">
        <v>43782</v>
      </c>
      <c r="D395" t="s">
        <v>81</v>
      </c>
      <c r="E395">
        <v>60</v>
      </c>
      <c r="F395" t="s">
        <v>156</v>
      </c>
      <c r="G395" t="s">
        <v>268</v>
      </c>
      <c r="H395">
        <v>0.1667</v>
      </c>
      <c r="I395">
        <v>640</v>
      </c>
      <c r="J395">
        <v>640</v>
      </c>
      <c r="K395">
        <v>16</v>
      </c>
      <c r="L395">
        <v>54</v>
      </c>
      <c r="M395" t="s">
        <v>332</v>
      </c>
      <c r="N395">
        <v>75</v>
      </c>
      <c r="O395" t="s">
        <v>333</v>
      </c>
      <c r="P395" t="s">
        <v>403</v>
      </c>
      <c r="Q395" t="s">
        <v>701</v>
      </c>
      <c r="R395" t="s">
        <v>954</v>
      </c>
      <c r="S395" s="2">
        <v>43782</v>
      </c>
      <c r="T395" t="s">
        <v>962</v>
      </c>
      <c r="U395">
        <v>0</v>
      </c>
      <c r="V395" t="s">
        <v>973</v>
      </c>
      <c r="X395">
        <v>0</v>
      </c>
      <c r="AA395">
        <v>0</v>
      </c>
      <c r="AB395">
        <v>1</v>
      </c>
      <c r="AC395" t="s">
        <v>1005</v>
      </c>
      <c r="AG395">
        <v>0</v>
      </c>
      <c r="AI395">
        <v>44.65937213</v>
      </c>
      <c r="AJ395" t="s">
        <v>973</v>
      </c>
      <c r="AL395">
        <v>-105.88959483</v>
      </c>
      <c r="AN395" t="s">
        <v>1197</v>
      </c>
      <c r="AO395">
        <v>1.731578292184848</v>
      </c>
      <c r="AP395" t="s">
        <v>1523</v>
      </c>
      <c r="AQ395">
        <v>2019</v>
      </c>
      <c r="AR395">
        <v>23</v>
      </c>
    </row>
    <row r="396" spans="1:44">
      <c r="A396" t="s">
        <v>44</v>
      </c>
      <c r="C396" s="2">
        <v>42773</v>
      </c>
      <c r="D396" t="s">
        <v>48</v>
      </c>
      <c r="E396">
        <v>120</v>
      </c>
      <c r="F396" t="s">
        <v>148</v>
      </c>
      <c r="G396" t="s">
        <v>267</v>
      </c>
      <c r="H396">
        <v>0.125</v>
      </c>
      <c r="I396">
        <v>20</v>
      </c>
      <c r="J396">
        <v>2470.80004882</v>
      </c>
      <c r="K396">
        <v>4</v>
      </c>
      <c r="L396">
        <v>54</v>
      </c>
      <c r="M396" t="s">
        <v>332</v>
      </c>
      <c r="N396">
        <v>75</v>
      </c>
      <c r="O396" t="s">
        <v>333</v>
      </c>
      <c r="P396" t="s">
        <v>409</v>
      </c>
      <c r="Q396" t="s">
        <v>702</v>
      </c>
      <c r="R396" t="s">
        <v>954</v>
      </c>
      <c r="S396" s="2">
        <v>42773</v>
      </c>
      <c r="T396" t="s">
        <v>962</v>
      </c>
      <c r="U396">
        <v>0</v>
      </c>
      <c r="V396" t="s">
        <v>973</v>
      </c>
      <c r="X396">
        <v>0</v>
      </c>
      <c r="AA396">
        <v>1</v>
      </c>
      <c r="AB396">
        <v>0</v>
      </c>
      <c r="AC396" t="s">
        <v>1004</v>
      </c>
      <c r="AG396">
        <v>0</v>
      </c>
      <c r="AI396">
        <v>44.68823817</v>
      </c>
      <c r="AJ396" t="s">
        <v>973</v>
      </c>
      <c r="AL396">
        <v>-105.8895871</v>
      </c>
      <c r="AN396" t="s">
        <v>1198</v>
      </c>
      <c r="AO396">
        <v>1.538194718648414</v>
      </c>
      <c r="AP396" t="s">
        <v>1519</v>
      </c>
      <c r="AQ396">
        <v>2017</v>
      </c>
      <c r="AR396">
        <v>23</v>
      </c>
    </row>
    <row r="397" spans="1:44">
      <c r="A397" t="s">
        <v>44</v>
      </c>
      <c r="C397" s="2">
        <v>42773</v>
      </c>
      <c r="D397" t="s">
        <v>48</v>
      </c>
      <c r="E397">
        <v>120</v>
      </c>
      <c r="F397" t="s">
        <v>148</v>
      </c>
      <c r="G397" t="s">
        <v>267</v>
      </c>
      <c r="H397">
        <v>0.125</v>
      </c>
      <c r="I397">
        <v>20</v>
      </c>
      <c r="J397">
        <v>2470.80004882</v>
      </c>
      <c r="K397">
        <v>9</v>
      </c>
      <c r="L397">
        <v>54</v>
      </c>
      <c r="M397" t="s">
        <v>332</v>
      </c>
      <c r="N397">
        <v>75</v>
      </c>
      <c r="O397" t="s">
        <v>333</v>
      </c>
      <c r="P397" t="s">
        <v>409</v>
      </c>
      <c r="Q397" t="s">
        <v>702</v>
      </c>
      <c r="R397" t="s">
        <v>954</v>
      </c>
      <c r="S397" s="2">
        <v>42773</v>
      </c>
      <c r="T397" t="s">
        <v>962</v>
      </c>
      <c r="U397">
        <v>0</v>
      </c>
      <c r="V397" t="s">
        <v>973</v>
      </c>
      <c r="X397">
        <v>0</v>
      </c>
      <c r="AA397">
        <v>1</v>
      </c>
      <c r="AB397">
        <v>0</v>
      </c>
      <c r="AC397" t="s">
        <v>1004</v>
      </c>
      <c r="AG397">
        <v>0</v>
      </c>
      <c r="AI397">
        <v>44.6737918</v>
      </c>
      <c r="AJ397" t="s">
        <v>973</v>
      </c>
      <c r="AL397">
        <v>-105.88958715</v>
      </c>
      <c r="AN397" t="s">
        <v>1199</v>
      </c>
      <c r="AO397">
        <v>1.300165984815507</v>
      </c>
      <c r="AP397" t="s">
        <v>1520</v>
      </c>
      <c r="AQ397">
        <v>2017</v>
      </c>
      <c r="AR397">
        <v>23</v>
      </c>
    </row>
    <row r="398" spans="1:44">
      <c r="A398" t="s">
        <v>44</v>
      </c>
      <c r="C398" s="2">
        <v>42773</v>
      </c>
      <c r="D398" t="s">
        <v>48</v>
      </c>
      <c r="E398">
        <v>120</v>
      </c>
      <c r="F398" t="s">
        <v>148</v>
      </c>
      <c r="G398" t="s">
        <v>267</v>
      </c>
      <c r="H398">
        <v>0.125</v>
      </c>
      <c r="I398">
        <v>20</v>
      </c>
      <c r="J398">
        <v>2470.80004882</v>
      </c>
      <c r="K398">
        <v>10</v>
      </c>
      <c r="L398">
        <v>54</v>
      </c>
      <c r="M398" t="s">
        <v>332</v>
      </c>
      <c r="N398">
        <v>75</v>
      </c>
      <c r="O398" t="s">
        <v>333</v>
      </c>
      <c r="P398" t="s">
        <v>409</v>
      </c>
      <c r="Q398" t="s">
        <v>702</v>
      </c>
      <c r="R398" t="s">
        <v>954</v>
      </c>
      <c r="S398" s="2">
        <v>42773</v>
      </c>
      <c r="T398" t="s">
        <v>962</v>
      </c>
      <c r="U398">
        <v>0</v>
      </c>
      <c r="V398" t="s">
        <v>973</v>
      </c>
      <c r="X398">
        <v>0</v>
      </c>
      <c r="AA398">
        <v>1</v>
      </c>
      <c r="AB398">
        <v>0</v>
      </c>
      <c r="AC398" t="s">
        <v>1004</v>
      </c>
      <c r="AG398">
        <v>0</v>
      </c>
      <c r="AI398">
        <v>44.6742496</v>
      </c>
      <c r="AJ398" t="s">
        <v>973</v>
      </c>
      <c r="AL398">
        <v>-105.86912427</v>
      </c>
      <c r="AN398" t="s">
        <v>1200</v>
      </c>
      <c r="AO398">
        <v>2.301736154484503</v>
      </c>
      <c r="AP398" t="s">
        <v>1520</v>
      </c>
      <c r="AQ398">
        <v>2017</v>
      </c>
      <c r="AR398">
        <v>23</v>
      </c>
    </row>
    <row r="399" spans="1:44">
      <c r="A399" t="s">
        <v>44</v>
      </c>
      <c r="C399" s="2">
        <v>42773</v>
      </c>
      <c r="D399" t="s">
        <v>48</v>
      </c>
      <c r="E399">
        <v>120</v>
      </c>
      <c r="F399" t="s">
        <v>148</v>
      </c>
      <c r="G399" t="s">
        <v>267</v>
      </c>
      <c r="H399">
        <v>0.125</v>
      </c>
      <c r="I399">
        <v>20</v>
      </c>
      <c r="J399">
        <v>2470.80004882</v>
      </c>
      <c r="K399">
        <v>15</v>
      </c>
      <c r="L399">
        <v>54</v>
      </c>
      <c r="M399" t="s">
        <v>332</v>
      </c>
      <c r="N399">
        <v>75</v>
      </c>
      <c r="O399" t="s">
        <v>333</v>
      </c>
      <c r="P399" t="s">
        <v>409</v>
      </c>
      <c r="Q399" t="s">
        <v>702</v>
      </c>
      <c r="R399" t="s">
        <v>954</v>
      </c>
      <c r="S399" s="2">
        <v>42773</v>
      </c>
      <c r="T399" t="s">
        <v>962</v>
      </c>
      <c r="U399">
        <v>0</v>
      </c>
      <c r="V399" t="s">
        <v>973</v>
      </c>
      <c r="X399">
        <v>0</v>
      </c>
      <c r="AA399">
        <v>1</v>
      </c>
      <c r="AB399">
        <v>0</v>
      </c>
      <c r="AC399" t="s">
        <v>1004</v>
      </c>
      <c r="AG399">
        <v>0</v>
      </c>
      <c r="AI399">
        <v>44.65985664</v>
      </c>
      <c r="AJ399" t="s">
        <v>973</v>
      </c>
      <c r="AL399">
        <v>-105.86920825</v>
      </c>
      <c r="AN399" t="s">
        <v>1201</v>
      </c>
      <c r="AO399">
        <v>2.553770447315829</v>
      </c>
      <c r="AP399" t="s">
        <v>1523</v>
      </c>
      <c r="AQ399">
        <v>2017</v>
      </c>
      <c r="AR399">
        <v>23</v>
      </c>
    </row>
    <row r="400" spans="1:44">
      <c r="A400" t="s">
        <v>44</v>
      </c>
      <c r="C400" s="2">
        <v>42773</v>
      </c>
      <c r="D400" t="s">
        <v>48</v>
      </c>
      <c r="E400">
        <v>120</v>
      </c>
      <c r="F400" t="s">
        <v>148</v>
      </c>
      <c r="G400" t="s">
        <v>267</v>
      </c>
      <c r="H400">
        <v>0.125</v>
      </c>
      <c r="I400">
        <v>20</v>
      </c>
      <c r="J400">
        <v>2470.80004882</v>
      </c>
      <c r="K400">
        <v>17</v>
      </c>
      <c r="L400">
        <v>54</v>
      </c>
      <c r="M400" t="s">
        <v>332</v>
      </c>
      <c r="N400">
        <v>75</v>
      </c>
      <c r="O400" t="s">
        <v>333</v>
      </c>
      <c r="P400" t="s">
        <v>409</v>
      </c>
      <c r="Q400" t="s">
        <v>702</v>
      </c>
      <c r="R400" t="s">
        <v>954</v>
      </c>
      <c r="S400" s="2">
        <v>42773</v>
      </c>
      <c r="T400" t="s">
        <v>962</v>
      </c>
      <c r="U400">
        <v>0</v>
      </c>
      <c r="V400" t="s">
        <v>973</v>
      </c>
      <c r="X400">
        <v>0</v>
      </c>
      <c r="AA400">
        <v>1</v>
      </c>
      <c r="AB400">
        <v>0</v>
      </c>
      <c r="AC400" t="s">
        <v>1004</v>
      </c>
      <c r="AG400">
        <v>0</v>
      </c>
      <c r="AI400">
        <v>44.65894484</v>
      </c>
      <c r="AJ400" t="s">
        <v>973</v>
      </c>
      <c r="AL400">
        <v>-105.90985169</v>
      </c>
      <c r="AN400" t="s">
        <v>1202</v>
      </c>
      <c r="AO400">
        <v>1.220004281649222</v>
      </c>
      <c r="AP400" t="s">
        <v>1523</v>
      </c>
      <c r="AQ400">
        <v>2017</v>
      </c>
      <c r="AR400">
        <v>23</v>
      </c>
    </row>
    <row r="401" spans="1:44">
      <c r="A401" t="s">
        <v>44</v>
      </c>
      <c r="C401" s="2">
        <v>42773</v>
      </c>
      <c r="D401" t="s">
        <v>48</v>
      </c>
      <c r="E401">
        <v>120</v>
      </c>
      <c r="F401" t="s">
        <v>148</v>
      </c>
      <c r="G401" t="s">
        <v>267</v>
      </c>
      <c r="H401">
        <v>0.125</v>
      </c>
      <c r="I401">
        <v>20</v>
      </c>
      <c r="J401">
        <v>508.19000244</v>
      </c>
      <c r="K401">
        <v>28</v>
      </c>
      <c r="L401">
        <v>55</v>
      </c>
      <c r="M401" t="s">
        <v>332</v>
      </c>
      <c r="N401">
        <v>75</v>
      </c>
      <c r="O401" t="s">
        <v>333</v>
      </c>
      <c r="P401" t="s">
        <v>410</v>
      </c>
      <c r="Q401" t="s">
        <v>703</v>
      </c>
      <c r="R401" t="s">
        <v>954</v>
      </c>
      <c r="S401" s="2">
        <v>42773</v>
      </c>
      <c r="T401" t="s">
        <v>962</v>
      </c>
      <c r="U401">
        <v>0</v>
      </c>
      <c r="V401" t="s">
        <v>973</v>
      </c>
      <c r="X401">
        <v>0</v>
      </c>
      <c r="AA401">
        <v>1</v>
      </c>
      <c r="AB401">
        <v>0</v>
      </c>
      <c r="AC401" t="s">
        <v>1004</v>
      </c>
      <c r="AG401">
        <v>0</v>
      </c>
      <c r="AI401">
        <v>44.71472</v>
      </c>
      <c r="AJ401" t="s">
        <v>973</v>
      </c>
      <c r="AL401">
        <v>-105.89405039</v>
      </c>
      <c r="AN401" t="s">
        <v>1203</v>
      </c>
      <c r="AO401">
        <v>2.872317793359923</v>
      </c>
      <c r="AP401" t="s">
        <v>1519</v>
      </c>
      <c r="AQ401">
        <v>2017</v>
      </c>
      <c r="AR401">
        <v>23</v>
      </c>
    </row>
    <row r="402" spans="1:44">
      <c r="A402" t="s">
        <v>44</v>
      </c>
      <c r="C402" s="2">
        <v>42773</v>
      </c>
      <c r="D402" t="s">
        <v>48</v>
      </c>
      <c r="E402">
        <v>120</v>
      </c>
      <c r="F402" t="s">
        <v>148</v>
      </c>
      <c r="G402" t="s">
        <v>267</v>
      </c>
      <c r="H402">
        <v>0.125</v>
      </c>
      <c r="I402">
        <v>20</v>
      </c>
      <c r="J402">
        <v>508.19000244</v>
      </c>
      <c r="K402">
        <v>31</v>
      </c>
      <c r="L402">
        <v>55</v>
      </c>
      <c r="M402" t="s">
        <v>332</v>
      </c>
      <c r="N402">
        <v>75</v>
      </c>
      <c r="O402" t="s">
        <v>333</v>
      </c>
      <c r="P402" t="s">
        <v>410</v>
      </c>
      <c r="Q402" t="s">
        <v>703</v>
      </c>
      <c r="R402" t="s">
        <v>954</v>
      </c>
      <c r="S402" s="2">
        <v>42773</v>
      </c>
      <c r="T402" t="s">
        <v>962</v>
      </c>
      <c r="U402">
        <v>0</v>
      </c>
      <c r="V402" t="s">
        <v>973</v>
      </c>
      <c r="X402">
        <v>0</v>
      </c>
      <c r="AA402">
        <v>1</v>
      </c>
      <c r="AB402">
        <v>0</v>
      </c>
      <c r="AC402" t="s">
        <v>1004</v>
      </c>
      <c r="AG402">
        <v>0</v>
      </c>
      <c r="AI402">
        <v>44.70094879</v>
      </c>
      <c r="AJ402" t="s">
        <v>973</v>
      </c>
      <c r="AL402">
        <v>-105.93220661</v>
      </c>
      <c r="AN402" t="s">
        <v>1204</v>
      </c>
      <c r="AO402">
        <v>1.896018164135143</v>
      </c>
      <c r="AP402" t="s">
        <v>1521</v>
      </c>
      <c r="AQ402">
        <v>2017</v>
      </c>
      <c r="AR402">
        <v>23</v>
      </c>
    </row>
    <row r="403" spans="1:44">
      <c r="A403" t="s">
        <v>44</v>
      </c>
      <c r="C403" s="2">
        <v>42773</v>
      </c>
      <c r="D403" t="s">
        <v>48</v>
      </c>
      <c r="E403">
        <v>120</v>
      </c>
      <c r="F403" t="s">
        <v>148</v>
      </c>
      <c r="G403" t="s">
        <v>267</v>
      </c>
      <c r="H403">
        <v>0.125</v>
      </c>
      <c r="I403">
        <v>20</v>
      </c>
      <c r="J403">
        <v>508.19000244</v>
      </c>
      <c r="K403">
        <v>33</v>
      </c>
      <c r="L403">
        <v>55</v>
      </c>
      <c r="M403" t="s">
        <v>332</v>
      </c>
      <c r="N403">
        <v>75</v>
      </c>
      <c r="O403" t="s">
        <v>333</v>
      </c>
      <c r="P403" t="s">
        <v>410</v>
      </c>
      <c r="Q403" t="s">
        <v>703</v>
      </c>
      <c r="R403" t="s">
        <v>954</v>
      </c>
      <c r="S403" s="2">
        <v>42773</v>
      </c>
      <c r="T403" t="s">
        <v>962</v>
      </c>
      <c r="U403">
        <v>0</v>
      </c>
      <c r="V403" t="s">
        <v>973</v>
      </c>
      <c r="X403">
        <v>0</v>
      </c>
      <c r="AA403">
        <v>1</v>
      </c>
      <c r="AB403">
        <v>0</v>
      </c>
      <c r="AC403" t="s">
        <v>1004</v>
      </c>
      <c r="AG403">
        <v>0</v>
      </c>
      <c r="AI403">
        <v>44.70142949</v>
      </c>
      <c r="AJ403" t="s">
        <v>973</v>
      </c>
      <c r="AL403">
        <v>-105.89192174</v>
      </c>
      <c r="AN403" t="s">
        <v>1205</v>
      </c>
      <c r="AO403">
        <v>2.106345986645959</v>
      </c>
      <c r="AP403" t="s">
        <v>1519</v>
      </c>
      <c r="AQ403">
        <v>2017</v>
      </c>
      <c r="AR403">
        <v>23</v>
      </c>
    </row>
    <row r="404" spans="1:44">
      <c r="A404" t="s">
        <v>44</v>
      </c>
      <c r="B404" s="2">
        <v>43069</v>
      </c>
      <c r="C404" s="2">
        <v>43139</v>
      </c>
      <c r="D404" t="s">
        <v>86</v>
      </c>
      <c r="E404">
        <v>60</v>
      </c>
      <c r="F404" t="s">
        <v>181</v>
      </c>
      <c r="G404" t="s">
        <v>270</v>
      </c>
      <c r="H404">
        <v>0.15</v>
      </c>
      <c r="J404">
        <v>3997.86010742</v>
      </c>
      <c r="K404">
        <v>12</v>
      </c>
      <c r="L404">
        <v>54</v>
      </c>
      <c r="M404" t="s">
        <v>332</v>
      </c>
      <c r="N404">
        <v>76</v>
      </c>
      <c r="O404" t="s">
        <v>333</v>
      </c>
      <c r="P404" t="s">
        <v>411</v>
      </c>
      <c r="Q404" t="s">
        <v>704</v>
      </c>
      <c r="R404" t="s">
        <v>954</v>
      </c>
      <c r="S404" s="2">
        <v>43069</v>
      </c>
      <c r="T404" t="s">
        <v>962</v>
      </c>
      <c r="U404">
        <v>1</v>
      </c>
      <c r="V404" t="s">
        <v>973</v>
      </c>
      <c r="X404">
        <v>36</v>
      </c>
      <c r="AA404">
        <v>0</v>
      </c>
      <c r="AB404">
        <v>0</v>
      </c>
      <c r="AC404" t="s">
        <v>1007</v>
      </c>
      <c r="AG404">
        <v>0</v>
      </c>
      <c r="AI404">
        <v>44.67260531</v>
      </c>
      <c r="AJ404" t="s">
        <v>973</v>
      </c>
      <c r="AL404">
        <v>-105.9501365</v>
      </c>
      <c r="AN404" t="s">
        <v>1206</v>
      </c>
      <c r="AO404">
        <v>1.70907956870547</v>
      </c>
      <c r="AP404" t="s">
        <v>1526</v>
      </c>
      <c r="AQ404">
        <v>2018</v>
      </c>
      <c r="AR404">
        <v>23</v>
      </c>
    </row>
    <row r="405" spans="1:44">
      <c r="A405" t="s">
        <v>44</v>
      </c>
      <c r="B405" s="2">
        <v>43069</v>
      </c>
      <c r="C405" s="2">
        <v>43139</v>
      </c>
      <c r="D405" t="s">
        <v>86</v>
      </c>
      <c r="E405">
        <v>60</v>
      </c>
      <c r="F405" t="s">
        <v>181</v>
      </c>
      <c r="G405" t="s">
        <v>270</v>
      </c>
      <c r="H405">
        <v>0.15</v>
      </c>
      <c r="J405">
        <v>3997.86010742</v>
      </c>
      <c r="K405">
        <v>2</v>
      </c>
      <c r="L405">
        <v>54</v>
      </c>
      <c r="M405" t="s">
        <v>332</v>
      </c>
      <c r="N405">
        <v>76</v>
      </c>
      <c r="O405" t="s">
        <v>333</v>
      </c>
      <c r="P405" t="s">
        <v>411</v>
      </c>
      <c r="Q405" t="s">
        <v>704</v>
      </c>
      <c r="R405" t="s">
        <v>954</v>
      </c>
      <c r="S405" s="2">
        <v>43069</v>
      </c>
      <c r="T405" t="s">
        <v>962</v>
      </c>
      <c r="U405">
        <v>1</v>
      </c>
      <c r="V405" t="s">
        <v>973</v>
      </c>
      <c r="X405">
        <v>36</v>
      </c>
      <c r="AA405">
        <v>0</v>
      </c>
      <c r="AB405">
        <v>0</v>
      </c>
      <c r="AC405" t="s">
        <v>1007</v>
      </c>
      <c r="AG405">
        <v>0</v>
      </c>
      <c r="AI405">
        <v>44.68666638</v>
      </c>
      <c r="AJ405" t="s">
        <v>973</v>
      </c>
      <c r="AL405">
        <v>-105.97027126</v>
      </c>
      <c r="AN405" t="s">
        <v>1207</v>
      </c>
      <c r="AO405">
        <v>2.780596097608412</v>
      </c>
      <c r="AP405" t="s">
        <v>1521</v>
      </c>
      <c r="AQ405">
        <v>2018</v>
      </c>
      <c r="AR405">
        <v>23</v>
      </c>
    </row>
    <row r="406" spans="1:44">
      <c r="A406" t="s">
        <v>44</v>
      </c>
      <c r="B406" s="2">
        <v>43069</v>
      </c>
      <c r="C406" s="2">
        <v>43139</v>
      </c>
      <c r="D406" t="s">
        <v>86</v>
      </c>
      <c r="E406">
        <v>60</v>
      </c>
      <c r="F406" t="s">
        <v>181</v>
      </c>
      <c r="G406" t="s">
        <v>270</v>
      </c>
      <c r="H406">
        <v>0.15</v>
      </c>
      <c r="J406">
        <v>3997.86010742</v>
      </c>
      <c r="K406">
        <v>13</v>
      </c>
      <c r="L406">
        <v>54</v>
      </c>
      <c r="M406" t="s">
        <v>332</v>
      </c>
      <c r="N406">
        <v>76</v>
      </c>
      <c r="O406" t="s">
        <v>333</v>
      </c>
      <c r="P406" t="s">
        <v>411</v>
      </c>
      <c r="Q406" t="s">
        <v>704</v>
      </c>
      <c r="R406" t="s">
        <v>954</v>
      </c>
      <c r="S406" s="2">
        <v>43069</v>
      </c>
      <c r="T406" t="s">
        <v>962</v>
      </c>
      <c r="U406">
        <v>1</v>
      </c>
      <c r="V406" t="s">
        <v>973</v>
      </c>
      <c r="X406">
        <v>36</v>
      </c>
      <c r="AA406">
        <v>0</v>
      </c>
      <c r="AB406">
        <v>0</v>
      </c>
      <c r="AC406" t="s">
        <v>1007</v>
      </c>
      <c r="AG406">
        <v>0</v>
      </c>
      <c r="AI406">
        <v>44.65813222</v>
      </c>
      <c r="AJ406" t="s">
        <v>973</v>
      </c>
      <c r="AL406">
        <v>-105.95019757</v>
      </c>
      <c r="AN406" t="s">
        <v>1208</v>
      </c>
      <c r="AO406">
        <v>2.100603617997415</v>
      </c>
      <c r="AP406" t="s">
        <v>1522</v>
      </c>
      <c r="AQ406">
        <v>2018</v>
      </c>
      <c r="AR406">
        <v>23</v>
      </c>
    </row>
    <row r="407" spans="1:44">
      <c r="A407" t="s">
        <v>44</v>
      </c>
      <c r="B407" s="2">
        <v>43069</v>
      </c>
      <c r="C407" s="2">
        <v>43139</v>
      </c>
      <c r="D407" t="s">
        <v>86</v>
      </c>
      <c r="E407">
        <v>60</v>
      </c>
      <c r="F407" t="s">
        <v>181</v>
      </c>
      <c r="G407" t="s">
        <v>270</v>
      </c>
      <c r="H407">
        <v>0.15</v>
      </c>
      <c r="J407">
        <v>3997.86010742</v>
      </c>
      <c r="K407">
        <v>12</v>
      </c>
      <c r="L407">
        <v>54</v>
      </c>
      <c r="M407" t="s">
        <v>332</v>
      </c>
      <c r="N407">
        <v>76</v>
      </c>
      <c r="O407" t="s">
        <v>333</v>
      </c>
      <c r="P407" t="s">
        <v>411</v>
      </c>
      <c r="Q407" t="s">
        <v>704</v>
      </c>
      <c r="R407" t="s">
        <v>954</v>
      </c>
      <c r="S407" s="2">
        <v>43069</v>
      </c>
      <c r="T407" t="s">
        <v>962</v>
      </c>
      <c r="U407">
        <v>1</v>
      </c>
      <c r="V407" t="s">
        <v>973</v>
      </c>
      <c r="X407">
        <v>36</v>
      </c>
      <c r="AA407">
        <v>0</v>
      </c>
      <c r="AB407">
        <v>0</v>
      </c>
      <c r="AC407" t="s">
        <v>1007</v>
      </c>
      <c r="AG407">
        <v>0</v>
      </c>
      <c r="AI407">
        <v>44.67260531</v>
      </c>
      <c r="AJ407" t="s">
        <v>973</v>
      </c>
      <c r="AL407">
        <v>-105.9501365</v>
      </c>
      <c r="AN407" t="s">
        <v>1206</v>
      </c>
      <c r="AO407">
        <v>1.70907956870547</v>
      </c>
      <c r="AP407" t="s">
        <v>1526</v>
      </c>
      <c r="AQ407">
        <v>2018</v>
      </c>
      <c r="AR407">
        <v>23</v>
      </c>
    </row>
    <row r="408" spans="1:44">
      <c r="A408" t="s">
        <v>44</v>
      </c>
      <c r="B408" s="2">
        <v>43069</v>
      </c>
      <c r="C408" s="2">
        <v>43139</v>
      </c>
      <c r="D408" t="s">
        <v>86</v>
      </c>
      <c r="E408">
        <v>60</v>
      </c>
      <c r="F408" t="s">
        <v>181</v>
      </c>
      <c r="G408" t="s">
        <v>270</v>
      </c>
      <c r="H408">
        <v>0.15</v>
      </c>
      <c r="J408">
        <v>3997.86010742</v>
      </c>
      <c r="K408">
        <v>2</v>
      </c>
      <c r="L408">
        <v>54</v>
      </c>
      <c r="M408" t="s">
        <v>332</v>
      </c>
      <c r="N408">
        <v>76</v>
      </c>
      <c r="O408" t="s">
        <v>333</v>
      </c>
      <c r="P408" t="s">
        <v>411</v>
      </c>
      <c r="Q408" t="s">
        <v>704</v>
      </c>
      <c r="R408" t="s">
        <v>954</v>
      </c>
      <c r="S408" s="2">
        <v>43069</v>
      </c>
      <c r="T408" t="s">
        <v>962</v>
      </c>
      <c r="U408">
        <v>1</v>
      </c>
      <c r="V408" t="s">
        <v>973</v>
      </c>
      <c r="X408">
        <v>36</v>
      </c>
      <c r="AA408">
        <v>0</v>
      </c>
      <c r="AB408">
        <v>0</v>
      </c>
      <c r="AC408" t="s">
        <v>1007</v>
      </c>
      <c r="AG408">
        <v>0</v>
      </c>
      <c r="AI408">
        <v>44.68666638</v>
      </c>
      <c r="AJ408" t="s">
        <v>973</v>
      </c>
      <c r="AL408">
        <v>-105.97027126</v>
      </c>
      <c r="AN408" t="s">
        <v>1207</v>
      </c>
      <c r="AO408">
        <v>2.780596097608412</v>
      </c>
      <c r="AP408" t="s">
        <v>1521</v>
      </c>
      <c r="AQ408">
        <v>2018</v>
      </c>
      <c r="AR408">
        <v>23</v>
      </c>
    </row>
    <row r="409" spans="1:44">
      <c r="A409" t="s">
        <v>44</v>
      </c>
      <c r="B409" s="2">
        <v>43069</v>
      </c>
      <c r="C409" s="2">
        <v>43139</v>
      </c>
      <c r="D409" t="s">
        <v>86</v>
      </c>
      <c r="E409">
        <v>60</v>
      </c>
      <c r="F409" t="s">
        <v>181</v>
      </c>
      <c r="G409" t="s">
        <v>270</v>
      </c>
      <c r="H409">
        <v>0.15</v>
      </c>
      <c r="J409">
        <v>3997.86010742</v>
      </c>
      <c r="K409">
        <v>2</v>
      </c>
      <c r="L409">
        <v>54</v>
      </c>
      <c r="M409" t="s">
        <v>332</v>
      </c>
      <c r="N409">
        <v>76</v>
      </c>
      <c r="O409" t="s">
        <v>333</v>
      </c>
      <c r="P409" t="s">
        <v>411</v>
      </c>
      <c r="Q409" t="s">
        <v>704</v>
      </c>
      <c r="R409" t="s">
        <v>954</v>
      </c>
      <c r="S409" s="2">
        <v>43069</v>
      </c>
      <c r="T409" t="s">
        <v>962</v>
      </c>
      <c r="U409">
        <v>1</v>
      </c>
      <c r="V409" t="s">
        <v>973</v>
      </c>
      <c r="X409">
        <v>36</v>
      </c>
      <c r="AA409">
        <v>0</v>
      </c>
      <c r="AB409">
        <v>0</v>
      </c>
      <c r="AC409" t="s">
        <v>1007</v>
      </c>
      <c r="AG409">
        <v>0</v>
      </c>
      <c r="AI409">
        <v>44.68666638</v>
      </c>
      <c r="AJ409" t="s">
        <v>973</v>
      </c>
      <c r="AL409">
        <v>-105.97027126</v>
      </c>
      <c r="AN409" t="s">
        <v>1207</v>
      </c>
      <c r="AO409">
        <v>2.780596097608412</v>
      </c>
      <c r="AP409" t="s">
        <v>1521</v>
      </c>
      <c r="AQ409">
        <v>2018</v>
      </c>
      <c r="AR409">
        <v>23</v>
      </c>
    </row>
    <row r="410" spans="1:44">
      <c r="A410" t="s">
        <v>44</v>
      </c>
      <c r="B410" s="2">
        <v>43069</v>
      </c>
      <c r="C410" s="2">
        <v>43139</v>
      </c>
      <c r="D410" t="s">
        <v>86</v>
      </c>
      <c r="E410">
        <v>60</v>
      </c>
      <c r="F410" t="s">
        <v>181</v>
      </c>
      <c r="G410" t="s">
        <v>270</v>
      </c>
      <c r="H410">
        <v>0.15</v>
      </c>
      <c r="J410">
        <v>3997.86010742</v>
      </c>
      <c r="K410">
        <v>11</v>
      </c>
      <c r="L410">
        <v>54</v>
      </c>
      <c r="M410" t="s">
        <v>332</v>
      </c>
      <c r="N410">
        <v>76</v>
      </c>
      <c r="O410" t="s">
        <v>333</v>
      </c>
      <c r="P410" t="s">
        <v>411</v>
      </c>
      <c r="Q410" t="s">
        <v>704</v>
      </c>
      <c r="R410" t="s">
        <v>954</v>
      </c>
      <c r="S410" s="2">
        <v>43069</v>
      </c>
      <c r="T410" t="s">
        <v>962</v>
      </c>
      <c r="U410">
        <v>1</v>
      </c>
      <c r="V410" t="s">
        <v>973</v>
      </c>
      <c r="X410">
        <v>36</v>
      </c>
      <c r="AA410">
        <v>0</v>
      </c>
      <c r="AB410">
        <v>0</v>
      </c>
      <c r="AC410" t="s">
        <v>1007</v>
      </c>
      <c r="AG410">
        <v>0</v>
      </c>
      <c r="AI410">
        <v>44.67222381</v>
      </c>
      <c r="AJ410" t="s">
        <v>973</v>
      </c>
      <c r="AL410">
        <v>-105.97039337</v>
      </c>
      <c r="AN410" t="s">
        <v>1209</v>
      </c>
      <c r="AO410">
        <v>2.702968595384363</v>
      </c>
      <c r="AP410" t="s">
        <v>1526</v>
      </c>
      <c r="AQ410">
        <v>2018</v>
      </c>
      <c r="AR410">
        <v>23</v>
      </c>
    </row>
    <row r="411" spans="1:44">
      <c r="A411" t="s">
        <v>44</v>
      </c>
      <c r="B411" s="2">
        <v>43069</v>
      </c>
      <c r="C411" s="2">
        <v>43139</v>
      </c>
      <c r="D411" t="s">
        <v>86</v>
      </c>
      <c r="E411">
        <v>60</v>
      </c>
      <c r="F411" t="s">
        <v>181</v>
      </c>
      <c r="G411" t="s">
        <v>270</v>
      </c>
      <c r="H411">
        <v>0.15</v>
      </c>
      <c r="J411">
        <v>3997.86010742</v>
      </c>
      <c r="K411">
        <v>1</v>
      </c>
      <c r="L411">
        <v>54</v>
      </c>
      <c r="M411" t="s">
        <v>332</v>
      </c>
      <c r="N411">
        <v>76</v>
      </c>
      <c r="O411" t="s">
        <v>333</v>
      </c>
      <c r="P411" t="s">
        <v>411</v>
      </c>
      <c r="Q411" t="s">
        <v>704</v>
      </c>
      <c r="R411" t="s">
        <v>954</v>
      </c>
      <c r="S411" s="2">
        <v>43069</v>
      </c>
      <c r="T411" t="s">
        <v>962</v>
      </c>
      <c r="U411">
        <v>1</v>
      </c>
      <c r="V411" t="s">
        <v>973</v>
      </c>
      <c r="X411">
        <v>36</v>
      </c>
      <c r="AA411">
        <v>0</v>
      </c>
      <c r="AB411">
        <v>0</v>
      </c>
      <c r="AC411" t="s">
        <v>1007</v>
      </c>
      <c r="AG411">
        <v>0</v>
      </c>
      <c r="AI411">
        <v>44.68705552</v>
      </c>
      <c r="AJ411" t="s">
        <v>973</v>
      </c>
      <c r="AL411">
        <v>-105.95003727</v>
      </c>
      <c r="AN411" t="s">
        <v>1210</v>
      </c>
      <c r="AO411">
        <v>1.848462860885653</v>
      </c>
      <c r="AP411" t="s">
        <v>1521</v>
      </c>
      <c r="AQ411">
        <v>2018</v>
      </c>
      <c r="AR411">
        <v>23</v>
      </c>
    </row>
    <row r="412" spans="1:44">
      <c r="A412" t="s">
        <v>44</v>
      </c>
      <c r="B412" s="2">
        <v>43069</v>
      </c>
      <c r="C412" s="2">
        <v>43139</v>
      </c>
      <c r="D412" t="s">
        <v>86</v>
      </c>
      <c r="E412">
        <v>60</v>
      </c>
      <c r="F412" t="s">
        <v>181</v>
      </c>
      <c r="G412" t="s">
        <v>270</v>
      </c>
      <c r="H412">
        <v>0.15</v>
      </c>
      <c r="J412">
        <v>3997.86010742</v>
      </c>
      <c r="K412">
        <v>1</v>
      </c>
      <c r="L412">
        <v>54</v>
      </c>
      <c r="M412" t="s">
        <v>332</v>
      </c>
      <c r="N412">
        <v>76</v>
      </c>
      <c r="O412" t="s">
        <v>333</v>
      </c>
      <c r="P412" t="s">
        <v>411</v>
      </c>
      <c r="Q412" t="s">
        <v>704</v>
      </c>
      <c r="R412" t="s">
        <v>954</v>
      </c>
      <c r="S412" s="2">
        <v>43069</v>
      </c>
      <c r="T412" t="s">
        <v>962</v>
      </c>
      <c r="U412">
        <v>1</v>
      </c>
      <c r="V412" t="s">
        <v>973</v>
      </c>
      <c r="X412">
        <v>36</v>
      </c>
      <c r="AA412">
        <v>0</v>
      </c>
      <c r="AB412">
        <v>0</v>
      </c>
      <c r="AC412" t="s">
        <v>1007</v>
      </c>
      <c r="AG412">
        <v>0</v>
      </c>
      <c r="AI412">
        <v>44.68705552</v>
      </c>
      <c r="AJ412" t="s">
        <v>973</v>
      </c>
      <c r="AL412">
        <v>-105.95003727</v>
      </c>
      <c r="AN412" t="s">
        <v>1210</v>
      </c>
      <c r="AO412">
        <v>1.848462860885653</v>
      </c>
      <c r="AP412" t="s">
        <v>1521</v>
      </c>
      <c r="AQ412">
        <v>2018</v>
      </c>
      <c r="AR412">
        <v>23</v>
      </c>
    </row>
    <row r="413" spans="1:44">
      <c r="A413" t="s">
        <v>44</v>
      </c>
      <c r="B413" s="2">
        <v>43069</v>
      </c>
      <c r="C413" s="2">
        <v>43139</v>
      </c>
      <c r="D413" t="s">
        <v>86</v>
      </c>
      <c r="E413">
        <v>60</v>
      </c>
      <c r="F413" t="s">
        <v>181</v>
      </c>
      <c r="G413" t="s">
        <v>270</v>
      </c>
      <c r="H413">
        <v>0.15</v>
      </c>
      <c r="J413">
        <v>3997.86010742</v>
      </c>
      <c r="K413">
        <v>6</v>
      </c>
      <c r="L413">
        <v>54</v>
      </c>
      <c r="M413" t="s">
        <v>332</v>
      </c>
      <c r="N413">
        <v>75</v>
      </c>
      <c r="O413" t="s">
        <v>333</v>
      </c>
      <c r="P413" t="s">
        <v>411</v>
      </c>
      <c r="Q413" t="s">
        <v>704</v>
      </c>
      <c r="R413" t="s">
        <v>954</v>
      </c>
      <c r="S413" s="2">
        <v>43069</v>
      </c>
      <c r="T413" t="s">
        <v>962</v>
      </c>
      <c r="U413">
        <v>1</v>
      </c>
      <c r="V413" t="s">
        <v>973</v>
      </c>
      <c r="X413">
        <v>36</v>
      </c>
      <c r="AA413">
        <v>0</v>
      </c>
      <c r="AB413">
        <v>0</v>
      </c>
      <c r="AC413" t="s">
        <v>1007</v>
      </c>
      <c r="AG413">
        <v>0</v>
      </c>
      <c r="AI413">
        <v>44.68745991</v>
      </c>
      <c r="AJ413" t="s">
        <v>973</v>
      </c>
      <c r="AL413">
        <v>-105.9299864</v>
      </c>
      <c r="AN413" t="s">
        <v>1211</v>
      </c>
      <c r="AO413">
        <v>1.050486381775426</v>
      </c>
      <c r="AP413" t="s">
        <v>1521</v>
      </c>
      <c r="AQ413">
        <v>2018</v>
      </c>
      <c r="AR413">
        <v>23</v>
      </c>
    </row>
    <row r="414" spans="1:44">
      <c r="A414" t="s">
        <v>44</v>
      </c>
      <c r="B414" s="2">
        <v>43069</v>
      </c>
      <c r="C414" s="2">
        <v>43139</v>
      </c>
      <c r="D414" t="s">
        <v>86</v>
      </c>
      <c r="E414">
        <v>60</v>
      </c>
      <c r="F414" t="s">
        <v>181</v>
      </c>
      <c r="G414" t="s">
        <v>270</v>
      </c>
      <c r="H414">
        <v>0.15</v>
      </c>
      <c r="J414">
        <v>3997.86010742</v>
      </c>
      <c r="K414">
        <v>1</v>
      </c>
      <c r="L414">
        <v>54</v>
      </c>
      <c r="M414" t="s">
        <v>332</v>
      </c>
      <c r="N414">
        <v>76</v>
      </c>
      <c r="O414" t="s">
        <v>333</v>
      </c>
      <c r="P414" t="s">
        <v>411</v>
      </c>
      <c r="Q414" t="s">
        <v>704</v>
      </c>
      <c r="R414" t="s">
        <v>954</v>
      </c>
      <c r="S414" s="2">
        <v>43069</v>
      </c>
      <c r="T414" t="s">
        <v>962</v>
      </c>
      <c r="U414">
        <v>1</v>
      </c>
      <c r="V414" t="s">
        <v>973</v>
      </c>
      <c r="X414">
        <v>36</v>
      </c>
      <c r="AA414">
        <v>0</v>
      </c>
      <c r="AB414">
        <v>0</v>
      </c>
      <c r="AC414" t="s">
        <v>1007</v>
      </c>
      <c r="AG414">
        <v>0</v>
      </c>
      <c r="AI414">
        <v>44.68705552</v>
      </c>
      <c r="AJ414" t="s">
        <v>973</v>
      </c>
      <c r="AL414">
        <v>-105.95003727</v>
      </c>
      <c r="AN414" t="s">
        <v>1210</v>
      </c>
      <c r="AO414">
        <v>1.848462860885653</v>
      </c>
      <c r="AP414" t="s">
        <v>1521</v>
      </c>
      <c r="AQ414">
        <v>2018</v>
      </c>
      <c r="AR414">
        <v>23</v>
      </c>
    </row>
    <row r="415" spans="1:44">
      <c r="A415" t="s">
        <v>44</v>
      </c>
      <c r="B415" s="2">
        <v>43069</v>
      </c>
      <c r="C415" s="2">
        <v>43139</v>
      </c>
      <c r="D415" t="s">
        <v>86</v>
      </c>
      <c r="E415">
        <v>60</v>
      </c>
      <c r="F415" t="s">
        <v>181</v>
      </c>
      <c r="G415" t="s">
        <v>270</v>
      </c>
      <c r="H415">
        <v>0.15</v>
      </c>
      <c r="J415">
        <v>3997.86010742</v>
      </c>
      <c r="K415">
        <v>11</v>
      </c>
      <c r="L415">
        <v>54</v>
      </c>
      <c r="M415" t="s">
        <v>332</v>
      </c>
      <c r="N415">
        <v>76</v>
      </c>
      <c r="O415" t="s">
        <v>333</v>
      </c>
      <c r="P415" t="s">
        <v>411</v>
      </c>
      <c r="Q415" t="s">
        <v>704</v>
      </c>
      <c r="R415" t="s">
        <v>954</v>
      </c>
      <c r="S415" s="2">
        <v>43069</v>
      </c>
      <c r="T415" t="s">
        <v>962</v>
      </c>
      <c r="U415">
        <v>1</v>
      </c>
      <c r="V415" t="s">
        <v>973</v>
      </c>
      <c r="X415">
        <v>36</v>
      </c>
      <c r="AA415">
        <v>0</v>
      </c>
      <c r="AB415">
        <v>0</v>
      </c>
      <c r="AC415" t="s">
        <v>1007</v>
      </c>
      <c r="AG415">
        <v>0</v>
      </c>
      <c r="AI415">
        <v>44.67222381</v>
      </c>
      <c r="AJ415" t="s">
        <v>973</v>
      </c>
      <c r="AL415">
        <v>-105.97039337</v>
      </c>
      <c r="AN415" t="s">
        <v>1209</v>
      </c>
      <c r="AO415">
        <v>2.702968595384363</v>
      </c>
      <c r="AP415" t="s">
        <v>1526</v>
      </c>
      <c r="AQ415">
        <v>2018</v>
      </c>
      <c r="AR415">
        <v>23</v>
      </c>
    </row>
    <row r="416" spans="1:44">
      <c r="A416" t="s">
        <v>44</v>
      </c>
      <c r="B416" s="2">
        <v>43069</v>
      </c>
      <c r="C416" s="2">
        <v>43139</v>
      </c>
      <c r="D416" t="s">
        <v>86</v>
      </c>
      <c r="E416">
        <v>60</v>
      </c>
      <c r="F416" t="s">
        <v>181</v>
      </c>
      <c r="G416" t="s">
        <v>270</v>
      </c>
      <c r="H416">
        <v>0.15</v>
      </c>
      <c r="J416">
        <v>3997.86010742</v>
      </c>
      <c r="K416">
        <v>1</v>
      </c>
      <c r="L416">
        <v>54</v>
      </c>
      <c r="M416" t="s">
        <v>332</v>
      </c>
      <c r="N416">
        <v>76</v>
      </c>
      <c r="O416" t="s">
        <v>333</v>
      </c>
      <c r="P416" t="s">
        <v>411</v>
      </c>
      <c r="Q416" t="s">
        <v>704</v>
      </c>
      <c r="R416" t="s">
        <v>954</v>
      </c>
      <c r="S416" s="2">
        <v>43069</v>
      </c>
      <c r="T416" t="s">
        <v>962</v>
      </c>
      <c r="U416">
        <v>1</v>
      </c>
      <c r="V416" t="s">
        <v>973</v>
      </c>
      <c r="X416">
        <v>36</v>
      </c>
      <c r="AA416">
        <v>0</v>
      </c>
      <c r="AB416">
        <v>0</v>
      </c>
      <c r="AC416" t="s">
        <v>1007</v>
      </c>
      <c r="AG416">
        <v>0</v>
      </c>
      <c r="AI416">
        <v>44.68705552</v>
      </c>
      <c r="AJ416" t="s">
        <v>973</v>
      </c>
      <c r="AL416">
        <v>-105.95003727</v>
      </c>
      <c r="AN416" t="s">
        <v>1210</v>
      </c>
      <c r="AO416">
        <v>1.848462860885653</v>
      </c>
      <c r="AP416" t="s">
        <v>1521</v>
      </c>
      <c r="AQ416">
        <v>2018</v>
      </c>
      <c r="AR416">
        <v>23</v>
      </c>
    </row>
    <row r="417" spans="1:44">
      <c r="A417" t="s">
        <v>44</v>
      </c>
      <c r="B417" s="2">
        <v>43069</v>
      </c>
      <c r="C417" s="2">
        <v>43139</v>
      </c>
      <c r="D417" t="s">
        <v>86</v>
      </c>
      <c r="E417">
        <v>60</v>
      </c>
      <c r="F417" t="s">
        <v>181</v>
      </c>
      <c r="G417" t="s">
        <v>270</v>
      </c>
      <c r="H417">
        <v>0.15</v>
      </c>
      <c r="J417">
        <v>3997.86010742</v>
      </c>
      <c r="K417">
        <v>2</v>
      </c>
      <c r="L417">
        <v>54</v>
      </c>
      <c r="M417" t="s">
        <v>332</v>
      </c>
      <c r="N417">
        <v>76</v>
      </c>
      <c r="O417" t="s">
        <v>333</v>
      </c>
      <c r="P417" t="s">
        <v>411</v>
      </c>
      <c r="Q417" t="s">
        <v>704</v>
      </c>
      <c r="R417" t="s">
        <v>954</v>
      </c>
      <c r="S417" s="2">
        <v>43069</v>
      </c>
      <c r="T417" t="s">
        <v>962</v>
      </c>
      <c r="U417">
        <v>1</v>
      </c>
      <c r="V417" t="s">
        <v>973</v>
      </c>
      <c r="X417">
        <v>36</v>
      </c>
      <c r="AA417">
        <v>0</v>
      </c>
      <c r="AB417">
        <v>0</v>
      </c>
      <c r="AC417" t="s">
        <v>1007</v>
      </c>
      <c r="AG417">
        <v>0</v>
      </c>
      <c r="AI417">
        <v>44.68666638</v>
      </c>
      <c r="AJ417" t="s">
        <v>973</v>
      </c>
      <c r="AL417">
        <v>-105.97027126</v>
      </c>
      <c r="AN417" t="s">
        <v>1207</v>
      </c>
      <c r="AO417">
        <v>2.780596097608412</v>
      </c>
      <c r="AP417" t="s">
        <v>1521</v>
      </c>
      <c r="AQ417">
        <v>2018</v>
      </c>
      <c r="AR417">
        <v>23</v>
      </c>
    </row>
    <row r="418" spans="1:44">
      <c r="A418" t="s">
        <v>44</v>
      </c>
      <c r="B418" s="2">
        <v>43069</v>
      </c>
      <c r="C418" s="2">
        <v>43139</v>
      </c>
      <c r="D418" t="s">
        <v>86</v>
      </c>
      <c r="E418">
        <v>60</v>
      </c>
      <c r="F418" t="s">
        <v>181</v>
      </c>
      <c r="G418" t="s">
        <v>270</v>
      </c>
      <c r="H418">
        <v>0.15</v>
      </c>
      <c r="J418">
        <v>3997.86010742</v>
      </c>
      <c r="K418">
        <v>13</v>
      </c>
      <c r="L418">
        <v>54</v>
      </c>
      <c r="M418" t="s">
        <v>332</v>
      </c>
      <c r="N418">
        <v>76</v>
      </c>
      <c r="O418" t="s">
        <v>333</v>
      </c>
      <c r="P418" t="s">
        <v>411</v>
      </c>
      <c r="Q418" t="s">
        <v>704</v>
      </c>
      <c r="R418" t="s">
        <v>954</v>
      </c>
      <c r="S418" s="2">
        <v>43069</v>
      </c>
      <c r="T418" t="s">
        <v>962</v>
      </c>
      <c r="U418">
        <v>1</v>
      </c>
      <c r="V418" t="s">
        <v>973</v>
      </c>
      <c r="X418">
        <v>36</v>
      </c>
      <c r="AA418">
        <v>0</v>
      </c>
      <c r="AB418">
        <v>0</v>
      </c>
      <c r="AC418" t="s">
        <v>1007</v>
      </c>
      <c r="AG418">
        <v>0</v>
      </c>
      <c r="AI418">
        <v>44.65813222</v>
      </c>
      <c r="AJ418" t="s">
        <v>973</v>
      </c>
      <c r="AL418">
        <v>-105.95019757</v>
      </c>
      <c r="AN418" t="s">
        <v>1208</v>
      </c>
      <c r="AO418">
        <v>2.100603617997415</v>
      </c>
      <c r="AP418" t="s">
        <v>1522</v>
      </c>
      <c r="AQ418">
        <v>2018</v>
      </c>
      <c r="AR418">
        <v>23</v>
      </c>
    </row>
    <row r="419" spans="1:44">
      <c r="A419" t="s">
        <v>44</v>
      </c>
      <c r="B419" s="2">
        <v>43069</v>
      </c>
      <c r="C419" s="2">
        <v>43139</v>
      </c>
      <c r="D419" t="s">
        <v>86</v>
      </c>
      <c r="E419">
        <v>60</v>
      </c>
      <c r="F419" t="s">
        <v>181</v>
      </c>
      <c r="G419" t="s">
        <v>270</v>
      </c>
      <c r="H419">
        <v>0.15</v>
      </c>
      <c r="J419">
        <v>3997.86010742</v>
      </c>
      <c r="K419">
        <v>1</v>
      </c>
      <c r="L419">
        <v>54</v>
      </c>
      <c r="M419" t="s">
        <v>332</v>
      </c>
      <c r="N419">
        <v>76</v>
      </c>
      <c r="O419" t="s">
        <v>333</v>
      </c>
      <c r="P419" t="s">
        <v>411</v>
      </c>
      <c r="Q419" t="s">
        <v>704</v>
      </c>
      <c r="R419" t="s">
        <v>954</v>
      </c>
      <c r="S419" s="2">
        <v>43069</v>
      </c>
      <c r="T419" t="s">
        <v>962</v>
      </c>
      <c r="U419">
        <v>1</v>
      </c>
      <c r="V419" t="s">
        <v>973</v>
      </c>
      <c r="X419">
        <v>36</v>
      </c>
      <c r="AA419">
        <v>0</v>
      </c>
      <c r="AB419">
        <v>0</v>
      </c>
      <c r="AC419" t="s">
        <v>1007</v>
      </c>
      <c r="AG419">
        <v>0</v>
      </c>
      <c r="AI419">
        <v>44.68705552</v>
      </c>
      <c r="AJ419" t="s">
        <v>973</v>
      </c>
      <c r="AL419">
        <v>-105.95003727</v>
      </c>
      <c r="AN419" t="s">
        <v>1210</v>
      </c>
      <c r="AO419">
        <v>1.848462860885653</v>
      </c>
      <c r="AP419" t="s">
        <v>1521</v>
      </c>
      <c r="AQ419">
        <v>2018</v>
      </c>
      <c r="AR419">
        <v>23</v>
      </c>
    </row>
    <row r="420" spans="1:44">
      <c r="A420" t="s">
        <v>44</v>
      </c>
      <c r="B420" s="2">
        <v>43069</v>
      </c>
      <c r="C420" s="2">
        <v>43139</v>
      </c>
      <c r="D420" t="s">
        <v>86</v>
      </c>
      <c r="E420">
        <v>60</v>
      </c>
      <c r="F420" t="s">
        <v>181</v>
      </c>
      <c r="G420" t="s">
        <v>270</v>
      </c>
      <c r="H420">
        <v>0.15</v>
      </c>
      <c r="J420">
        <v>3997.86010742</v>
      </c>
      <c r="K420">
        <v>2</v>
      </c>
      <c r="L420">
        <v>54</v>
      </c>
      <c r="M420" t="s">
        <v>332</v>
      </c>
      <c r="N420">
        <v>76</v>
      </c>
      <c r="O420" t="s">
        <v>333</v>
      </c>
      <c r="P420" t="s">
        <v>411</v>
      </c>
      <c r="Q420" t="s">
        <v>704</v>
      </c>
      <c r="R420" t="s">
        <v>954</v>
      </c>
      <c r="S420" s="2">
        <v>43069</v>
      </c>
      <c r="T420" t="s">
        <v>962</v>
      </c>
      <c r="U420">
        <v>1</v>
      </c>
      <c r="V420" t="s">
        <v>973</v>
      </c>
      <c r="X420">
        <v>36</v>
      </c>
      <c r="AA420">
        <v>0</v>
      </c>
      <c r="AB420">
        <v>0</v>
      </c>
      <c r="AC420" t="s">
        <v>1007</v>
      </c>
      <c r="AG420">
        <v>0</v>
      </c>
      <c r="AI420">
        <v>44.68666638</v>
      </c>
      <c r="AJ420" t="s">
        <v>973</v>
      </c>
      <c r="AL420">
        <v>-105.97027126</v>
      </c>
      <c r="AN420" t="s">
        <v>1207</v>
      </c>
      <c r="AO420">
        <v>2.780596097608412</v>
      </c>
      <c r="AP420" t="s">
        <v>1521</v>
      </c>
      <c r="AQ420">
        <v>2018</v>
      </c>
      <c r="AR420">
        <v>23</v>
      </c>
    </row>
    <row r="421" spans="1:44">
      <c r="A421" t="s">
        <v>44</v>
      </c>
      <c r="B421" s="2">
        <v>43069</v>
      </c>
      <c r="C421" s="2">
        <v>43139</v>
      </c>
      <c r="D421" t="s">
        <v>86</v>
      </c>
      <c r="E421">
        <v>60</v>
      </c>
      <c r="F421" t="s">
        <v>181</v>
      </c>
      <c r="G421" t="s">
        <v>270</v>
      </c>
      <c r="H421">
        <v>0.15</v>
      </c>
      <c r="J421">
        <v>3997.86010742</v>
      </c>
      <c r="K421">
        <v>11</v>
      </c>
      <c r="L421">
        <v>54</v>
      </c>
      <c r="M421" t="s">
        <v>332</v>
      </c>
      <c r="N421">
        <v>76</v>
      </c>
      <c r="O421" t="s">
        <v>333</v>
      </c>
      <c r="P421" t="s">
        <v>411</v>
      </c>
      <c r="Q421" t="s">
        <v>704</v>
      </c>
      <c r="R421" t="s">
        <v>954</v>
      </c>
      <c r="S421" s="2">
        <v>43069</v>
      </c>
      <c r="T421" t="s">
        <v>962</v>
      </c>
      <c r="U421">
        <v>1</v>
      </c>
      <c r="V421" t="s">
        <v>973</v>
      </c>
      <c r="X421">
        <v>36</v>
      </c>
      <c r="AA421">
        <v>0</v>
      </c>
      <c r="AB421">
        <v>0</v>
      </c>
      <c r="AC421" t="s">
        <v>1007</v>
      </c>
      <c r="AG421">
        <v>0</v>
      </c>
      <c r="AI421">
        <v>44.67222381</v>
      </c>
      <c r="AJ421" t="s">
        <v>973</v>
      </c>
      <c r="AL421">
        <v>-105.97039337</v>
      </c>
      <c r="AN421" t="s">
        <v>1209</v>
      </c>
      <c r="AO421">
        <v>2.702968595384363</v>
      </c>
      <c r="AP421" t="s">
        <v>1526</v>
      </c>
      <c r="AQ421">
        <v>2018</v>
      </c>
      <c r="AR421">
        <v>23</v>
      </c>
    </row>
    <row r="422" spans="1:44">
      <c r="A422" t="s">
        <v>44</v>
      </c>
      <c r="B422" s="2">
        <v>43069</v>
      </c>
      <c r="C422" s="2">
        <v>43139</v>
      </c>
      <c r="D422" t="s">
        <v>86</v>
      </c>
      <c r="E422">
        <v>60</v>
      </c>
      <c r="F422" t="s">
        <v>181</v>
      </c>
      <c r="G422" t="s">
        <v>270</v>
      </c>
      <c r="H422">
        <v>0.15</v>
      </c>
      <c r="J422">
        <v>3997.86010742</v>
      </c>
      <c r="K422">
        <v>2</v>
      </c>
      <c r="L422">
        <v>54</v>
      </c>
      <c r="M422" t="s">
        <v>332</v>
      </c>
      <c r="N422">
        <v>76</v>
      </c>
      <c r="O422" t="s">
        <v>333</v>
      </c>
      <c r="P422" t="s">
        <v>411</v>
      </c>
      <c r="Q422" t="s">
        <v>704</v>
      </c>
      <c r="R422" t="s">
        <v>954</v>
      </c>
      <c r="S422" s="2">
        <v>43069</v>
      </c>
      <c r="T422" t="s">
        <v>962</v>
      </c>
      <c r="U422">
        <v>1</v>
      </c>
      <c r="V422" t="s">
        <v>973</v>
      </c>
      <c r="X422">
        <v>36</v>
      </c>
      <c r="AA422">
        <v>0</v>
      </c>
      <c r="AB422">
        <v>0</v>
      </c>
      <c r="AC422" t="s">
        <v>1007</v>
      </c>
      <c r="AG422">
        <v>0</v>
      </c>
      <c r="AI422">
        <v>44.68666638</v>
      </c>
      <c r="AJ422" t="s">
        <v>973</v>
      </c>
      <c r="AL422">
        <v>-105.97027126</v>
      </c>
      <c r="AN422" t="s">
        <v>1207</v>
      </c>
      <c r="AO422">
        <v>2.780596097608412</v>
      </c>
      <c r="AP422" t="s">
        <v>1521</v>
      </c>
      <c r="AQ422">
        <v>2018</v>
      </c>
      <c r="AR422">
        <v>23</v>
      </c>
    </row>
    <row r="423" spans="1:44">
      <c r="A423" t="s">
        <v>44</v>
      </c>
      <c r="B423" s="2">
        <v>43069</v>
      </c>
      <c r="C423" s="2">
        <v>43139</v>
      </c>
      <c r="D423" t="s">
        <v>86</v>
      </c>
      <c r="E423">
        <v>60</v>
      </c>
      <c r="F423" t="s">
        <v>181</v>
      </c>
      <c r="G423" t="s">
        <v>270</v>
      </c>
      <c r="H423">
        <v>0.15</v>
      </c>
      <c r="J423">
        <v>3997.86010742</v>
      </c>
      <c r="K423">
        <v>1</v>
      </c>
      <c r="L423">
        <v>54</v>
      </c>
      <c r="M423" t="s">
        <v>332</v>
      </c>
      <c r="N423">
        <v>76</v>
      </c>
      <c r="O423" t="s">
        <v>333</v>
      </c>
      <c r="P423" t="s">
        <v>411</v>
      </c>
      <c r="Q423" t="s">
        <v>704</v>
      </c>
      <c r="R423" t="s">
        <v>954</v>
      </c>
      <c r="S423" s="2">
        <v>43069</v>
      </c>
      <c r="T423" t="s">
        <v>962</v>
      </c>
      <c r="U423">
        <v>1</v>
      </c>
      <c r="V423" t="s">
        <v>973</v>
      </c>
      <c r="X423">
        <v>36</v>
      </c>
      <c r="AA423">
        <v>0</v>
      </c>
      <c r="AB423">
        <v>0</v>
      </c>
      <c r="AC423" t="s">
        <v>1007</v>
      </c>
      <c r="AG423">
        <v>0</v>
      </c>
      <c r="AI423">
        <v>44.68705552</v>
      </c>
      <c r="AJ423" t="s">
        <v>973</v>
      </c>
      <c r="AL423">
        <v>-105.95003727</v>
      </c>
      <c r="AN423" t="s">
        <v>1210</v>
      </c>
      <c r="AO423">
        <v>1.848462860885653</v>
      </c>
      <c r="AP423" t="s">
        <v>1521</v>
      </c>
      <c r="AQ423">
        <v>2018</v>
      </c>
      <c r="AR423">
        <v>23</v>
      </c>
    </row>
    <row r="424" spans="1:44">
      <c r="A424" t="s">
        <v>44</v>
      </c>
      <c r="B424" s="2">
        <v>43069</v>
      </c>
      <c r="C424" s="2">
        <v>43139</v>
      </c>
      <c r="D424" t="s">
        <v>86</v>
      </c>
      <c r="E424">
        <v>60</v>
      </c>
      <c r="F424" t="s">
        <v>181</v>
      </c>
      <c r="G424" t="s">
        <v>270</v>
      </c>
      <c r="H424">
        <v>0.15</v>
      </c>
      <c r="J424">
        <v>3997.86010742</v>
      </c>
      <c r="K424">
        <v>2</v>
      </c>
      <c r="L424">
        <v>54</v>
      </c>
      <c r="M424" t="s">
        <v>332</v>
      </c>
      <c r="N424">
        <v>76</v>
      </c>
      <c r="O424" t="s">
        <v>333</v>
      </c>
      <c r="P424" t="s">
        <v>411</v>
      </c>
      <c r="Q424" t="s">
        <v>704</v>
      </c>
      <c r="R424" t="s">
        <v>954</v>
      </c>
      <c r="S424" s="2">
        <v>43069</v>
      </c>
      <c r="T424" t="s">
        <v>962</v>
      </c>
      <c r="U424">
        <v>1</v>
      </c>
      <c r="V424" t="s">
        <v>973</v>
      </c>
      <c r="X424">
        <v>36</v>
      </c>
      <c r="AA424">
        <v>0</v>
      </c>
      <c r="AB424">
        <v>0</v>
      </c>
      <c r="AC424" t="s">
        <v>1007</v>
      </c>
      <c r="AG424">
        <v>0</v>
      </c>
      <c r="AI424">
        <v>44.68666638</v>
      </c>
      <c r="AJ424" t="s">
        <v>973</v>
      </c>
      <c r="AL424">
        <v>-105.97027126</v>
      </c>
      <c r="AN424" t="s">
        <v>1207</v>
      </c>
      <c r="AO424">
        <v>2.780596097608412</v>
      </c>
      <c r="AP424" t="s">
        <v>1521</v>
      </c>
      <c r="AQ424">
        <v>2018</v>
      </c>
      <c r="AR424">
        <v>23</v>
      </c>
    </row>
    <row r="425" spans="1:44">
      <c r="A425" t="s">
        <v>44</v>
      </c>
      <c r="B425" s="2">
        <v>43069</v>
      </c>
      <c r="C425" s="2">
        <v>43139</v>
      </c>
      <c r="D425" t="s">
        <v>86</v>
      </c>
      <c r="E425">
        <v>60</v>
      </c>
      <c r="F425" t="s">
        <v>181</v>
      </c>
      <c r="G425" t="s">
        <v>270</v>
      </c>
      <c r="H425">
        <v>0.15</v>
      </c>
      <c r="J425">
        <v>3997.86010742</v>
      </c>
      <c r="K425">
        <v>11</v>
      </c>
      <c r="L425">
        <v>54</v>
      </c>
      <c r="M425" t="s">
        <v>332</v>
      </c>
      <c r="N425">
        <v>76</v>
      </c>
      <c r="O425" t="s">
        <v>333</v>
      </c>
      <c r="P425" t="s">
        <v>411</v>
      </c>
      <c r="Q425" t="s">
        <v>704</v>
      </c>
      <c r="R425" t="s">
        <v>954</v>
      </c>
      <c r="S425" s="2">
        <v>43069</v>
      </c>
      <c r="T425" t="s">
        <v>962</v>
      </c>
      <c r="U425">
        <v>1</v>
      </c>
      <c r="V425" t="s">
        <v>973</v>
      </c>
      <c r="X425">
        <v>36</v>
      </c>
      <c r="AA425">
        <v>0</v>
      </c>
      <c r="AB425">
        <v>0</v>
      </c>
      <c r="AC425" t="s">
        <v>1007</v>
      </c>
      <c r="AG425">
        <v>0</v>
      </c>
      <c r="AI425">
        <v>44.67222381</v>
      </c>
      <c r="AJ425" t="s">
        <v>973</v>
      </c>
      <c r="AL425">
        <v>-105.97039337</v>
      </c>
      <c r="AN425" t="s">
        <v>1209</v>
      </c>
      <c r="AO425">
        <v>2.702968595384363</v>
      </c>
      <c r="AP425" t="s">
        <v>1526</v>
      </c>
      <c r="AQ425">
        <v>2018</v>
      </c>
      <c r="AR425">
        <v>23</v>
      </c>
    </row>
    <row r="426" spans="1:44">
      <c r="A426" t="s">
        <v>44</v>
      </c>
      <c r="B426" s="2">
        <v>43069</v>
      </c>
      <c r="C426" s="2">
        <v>43139</v>
      </c>
      <c r="D426" t="s">
        <v>86</v>
      </c>
      <c r="E426">
        <v>60</v>
      </c>
      <c r="F426" t="s">
        <v>181</v>
      </c>
      <c r="G426" t="s">
        <v>270</v>
      </c>
      <c r="H426">
        <v>0.15</v>
      </c>
      <c r="J426">
        <v>3997.86010742</v>
      </c>
      <c r="K426">
        <v>2</v>
      </c>
      <c r="L426">
        <v>54</v>
      </c>
      <c r="M426" t="s">
        <v>332</v>
      </c>
      <c r="N426">
        <v>76</v>
      </c>
      <c r="O426" t="s">
        <v>333</v>
      </c>
      <c r="P426" t="s">
        <v>411</v>
      </c>
      <c r="Q426" t="s">
        <v>704</v>
      </c>
      <c r="R426" t="s">
        <v>954</v>
      </c>
      <c r="S426" s="2">
        <v>43069</v>
      </c>
      <c r="T426" t="s">
        <v>962</v>
      </c>
      <c r="U426">
        <v>1</v>
      </c>
      <c r="V426" t="s">
        <v>973</v>
      </c>
      <c r="X426">
        <v>36</v>
      </c>
      <c r="AA426">
        <v>0</v>
      </c>
      <c r="AB426">
        <v>0</v>
      </c>
      <c r="AC426" t="s">
        <v>1007</v>
      </c>
      <c r="AG426">
        <v>0</v>
      </c>
      <c r="AI426">
        <v>44.68666638</v>
      </c>
      <c r="AJ426" t="s">
        <v>973</v>
      </c>
      <c r="AL426">
        <v>-105.97027126</v>
      </c>
      <c r="AN426" t="s">
        <v>1207</v>
      </c>
      <c r="AO426">
        <v>2.780596097608412</v>
      </c>
      <c r="AP426" t="s">
        <v>1521</v>
      </c>
      <c r="AQ426">
        <v>2018</v>
      </c>
      <c r="AR426">
        <v>23</v>
      </c>
    </row>
    <row r="427" spans="1:44">
      <c r="A427" t="s">
        <v>44</v>
      </c>
      <c r="B427" s="2">
        <v>43069</v>
      </c>
      <c r="C427" s="2">
        <v>43139</v>
      </c>
      <c r="D427" t="s">
        <v>86</v>
      </c>
      <c r="E427">
        <v>60</v>
      </c>
      <c r="F427" t="s">
        <v>181</v>
      </c>
      <c r="G427" t="s">
        <v>270</v>
      </c>
      <c r="H427">
        <v>0.15</v>
      </c>
      <c r="J427">
        <v>3997.86010742</v>
      </c>
      <c r="K427">
        <v>1</v>
      </c>
      <c r="L427">
        <v>54</v>
      </c>
      <c r="M427" t="s">
        <v>332</v>
      </c>
      <c r="N427">
        <v>76</v>
      </c>
      <c r="O427" t="s">
        <v>333</v>
      </c>
      <c r="P427" t="s">
        <v>411</v>
      </c>
      <c r="Q427" t="s">
        <v>704</v>
      </c>
      <c r="R427" t="s">
        <v>954</v>
      </c>
      <c r="S427" s="2">
        <v>43069</v>
      </c>
      <c r="T427" t="s">
        <v>962</v>
      </c>
      <c r="U427">
        <v>1</v>
      </c>
      <c r="V427" t="s">
        <v>973</v>
      </c>
      <c r="X427">
        <v>36</v>
      </c>
      <c r="AA427">
        <v>0</v>
      </c>
      <c r="AB427">
        <v>0</v>
      </c>
      <c r="AC427" t="s">
        <v>1007</v>
      </c>
      <c r="AG427">
        <v>0</v>
      </c>
      <c r="AI427">
        <v>44.68705552</v>
      </c>
      <c r="AJ427" t="s">
        <v>973</v>
      </c>
      <c r="AL427">
        <v>-105.95003727</v>
      </c>
      <c r="AN427" t="s">
        <v>1210</v>
      </c>
      <c r="AO427">
        <v>1.848462860885653</v>
      </c>
      <c r="AP427" t="s">
        <v>1521</v>
      </c>
      <c r="AQ427">
        <v>2018</v>
      </c>
      <c r="AR427">
        <v>23</v>
      </c>
    </row>
    <row r="428" spans="1:44">
      <c r="A428" t="s">
        <v>44</v>
      </c>
      <c r="B428" s="2">
        <v>43069</v>
      </c>
      <c r="C428" s="2">
        <v>43139</v>
      </c>
      <c r="D428" t="s">
        <v>86</v>
      </c>
      <c r="E428">
        <v>60</v>
      </c>
      <c r="F428" t="s">
        <v>181</v>
      </c>
      <c r="G428" t="s">
        <v>270</v>
      </c>
      <c r="H428">
        <v>0.15</v>
      </c>
      <c r="J428">
        <v>3997.86010742</v>
      </c>
      <c r="K428">
        <v>12</v>
      </c>
      <c r="L428">
        <v>54</v>
      </c>
      <c r="M428" t="s">
        <v>332</v>
      </c>
      <c r="N428">
        <v>76</v>
      </c>
      <c r="O428" t="s">
        <v>333</v>
      </c>
      <c r="P428" t="s">
        <v>411</v>
      </c>
      <c r="Q428" t="s">
        <v>704</v>
      </c>
      <c r="R428" t="s">
        <v>954</v>
      </c>
      <c r="S428" s="2">
        <v>43069</v>
      </c>
      <c r="T428" t="s">
        <v>962</v>
      </c>
      <c r="U428">
        <v>1</v>
      </c>
      <c r="V428" t="s">
        <v>973</v>
      </c>
      <c r="X428">
        <v>36</v>
      </c>
      <c r="AA428">
        <v>0</v>
      </c>
      <c r="AB428">
        <v>0</v>
      </c>
      <c r="AC428" t="s">
        <v>1007</v>
      </c>
      <c r="AG428">
        <v>0</v>
      </c>
      <c r="AI428">
        <v>44.67260531</v>
      </c>
      <c r="AJ428" t="s">
        <v>973</v>
      </c>
      <c r="AL428">
        <v>-105.9501365</v>
      </c>
      <c r="AN428" t="s">
        <v>1206</v>
      </c>
      <c r="AO428">
        <v>1.70907956870547</v>
      </c>
      <c r="AP428" t="s">
        <v>1526</v>
      </c>
      <c r="AQ428">
        <v>2018</v>
      </c>
      <c r="AR428">
        <v>23</v>
      </c>
    </row>
    <row r="429" spans="1:44">
      <c r="A429" t="s">
        <v>44</v>
      </c>
      <c r="B429" s="2">
        <v>43069</v>
      </c>
      <c r="C429" s="2">
        <v>43139</v>
      </c>
      <c r="D429" t="s">
        <v>86</v>
      </c>
      <c r="E429">
        <v>60</v>
      </c>
      <c r="F429" t="s">
        <v>181</v>
      </c>
      <c r="G429" t="s">
        <v>270</v>
      </c>
      <c r="H429">
        <v>0.15</v>
      </c>
      <c r="J429">
        <v>3997.86010742</v>
      </c>
      <c r="K429">
        <v>6</v>
      </c>
      <c r="L429">
        <v>54</v>
      </c>
      <c r="M429" t="s">
        <v>332</v>
      </c>
      <c r="N429">
        <v>75</v>
      </c>
      <c r="O429" t="s">
        <v>333</v>
      </c>
      <c r="P429" t="s">
        <v>411</v>
      </c>
      <c r="Q429" t="s">
        <v>704</v>
      </c>
      <c r="R429" t="s">
        <v>954</v>
      </c>
      <c r="S429" s="2">
        <v>43069</v>
      </c>
      <c r="T429" t="s">
        <v>962</v>
      </c>
      <c r="U429">
        <v>1</v>
      </c>
      <c r="V429" t="s">
        <v>973</v>
      </c>
      <c r="X429">
        <v>36</v>
      </c>
      <c r="AA429">
        <v>0</v>
      </c>
      <c r="AB429">
        <v>0</v>
      </c>
      <c r="AC429" t="s">
        <v>1007</v>
      </c>
      <c r="AG429">
        <v>0</v>
      </c>
      <c r="AI429">
        <v>44.68745991</v>
      </c>
      <c r="AJ429" t="s">
        <v>973</v>
      </c>
      <c r="AL429">
        <v>-105.9299864</v>
      </c>
      <c r="AN429" t="s">
        <v>1211</v>
      </c>
      <c r="AO429">
        <v>1.050486381775426</v>
      </c>
      <c r="AP429" t="s">
        <v>1521</v>
      </c>
      <c r="AQ429">
        <v>2018</v>
      </c>
      <c r="AR429">
        <v>23</v>
      </c>
    </row>
    <row r="430" spans="1:44">
      <c r="A430" t="s">
        <v>44</v>
      </c>
      <c r="B430" s="2">
        <v>43069</v>
      </c>
      <c r="C430" s="2">
        <v>43139</v>
      </c>
      <c r="D430" t="s">
        <v>86</v>
      </c>
      <c r="E430">
        <v>60</v>
      </c>
      <c r="F430" t="s">
        <v>181</v>
      </c>
      <c r="G430" t="s">
        <v>270</v>
      </c>
      <c r="H430">
        <v>0.15</v>
      </c>
      <c r="J430">
        <v>3997.86010742</v>
      </c>
      <c r="K430">
        <v>1</v>
      </c>
      <c r="L430">
        <v>54</v>
      </c>
      <c r="M430" t="s">
        <v>332</v>
      </c>
      <c r="N430">
        <v>76</v>
      </c>
      <c r="O430" t="s">
        <v>333</v>
      </c>
      <c r="P430" t="s">
        <v>411</v>
      </c>
      <c r="Q430" t="s">
        <v>704</v>
      </c>
      <c r="R430" t="s">
        <v>954</v>
      </c>
      <c r="S430" s="2">
        <v>43069</v>
      </c>
      <c r="T430" t="s">
        <v>962</v>
      </c>
      <c r="U430">
        <v>1</v>
      </c>
      <c r="V430" t="s">
        <v>973</v>
      </c>
      <c r="X430">
        <v>36</v>
      </c>
      <c r="AA430">
        <v>0</v>
      </c>
      <c r="AB430">
        <v>0</v>
      </c>
      <c r="AC430" t="s">
        <v>1007</v>
      </c>
      <c r="AG430">
        <v>0</v>
      </c>
      <c r="AI430">
        <v>44.68705552</v>
      </c>
      <c r="AJ430" t="s">
        <v>973</v>
      </c>
      <c r="AL430">
        <v>-105.95003727</v>
      </c>
      <c r="AN430" t="s">
        <v>1210</v>
      </c>
      <c r="AO430">
        <v>1.848462860885653</v>
      </c>
      <c r="AP430" t="s">
        <v>1521</v>
      </c>
      <c r="AQ430">
        <v>2018</v>
      </c>
      <c r="AR430">
        <v>23</v>
      </c>
    </row>
    <row r="431" spans="1:44">
      <c r="A431" t="s">
        <v>44</v>
      </c>
      <c r="B431" s="2">
        <v>43069</v>
      </c>
      <c r="C431" s="2">
        <v>43139</v>
      </c>
      <c r="D431" t="s">
        <v>86</v>
      </c>
      <c r="E431">
        <v>60</v>
      </c>
      <c r="F431" t="s">
        <v>181</v>
      </c>
      <c r="G431" t="s">
        <v>270</v>
      </c>
      <c r="H431">
        <v>0.15</v>
      </c>
      <c r="J431">
        <v>3997.86010742</v>
      </c>
      <c r="K431">
        <v>1</v>
      </c>
      <c r="L431">
        <v>54</v>
      </c>
      <c r="M431" t="s">
        <v>332</v>
      </c>
      <c r="N431">
        <v>76</v>
      </c>
      <c r="O431" t="s">
        <v>333</v>
      </c>
      <c r="P431" t="s">
        <v>411</v>
      </c>
      <c r="Q431" t="s">
        <v>704</v>
      </c>
      <c r="R431" t="s">
        <v>954</v>
      </c>
      <c r="S431" s="2">
        <v>43069</v>
      </c>
      <c r="T431" t="s">
        <v>962</v>
      </c>
      <c r="U431">
        <v>1</v>
      </c>
      <c r="V431" t="s">
        <v>973</v>
      </c>
      <c r="X431">
        <v>36</v>
      </c>
      <c r="AA431">
        <v>0</v>
      </c>
      <c r="AB431">
        <v>0</v>
      </c>
      <c r="AC431" t="s">
        <v>1007</v>
      </c>
      <c r="AG431">
        <v>0</v>
      </c>
      <c r="AI431">
        <v>44.68705552</v>
      </c>
      <c r="AJ431" t="s">
        <v>973</v>
      </c>
      <c r="AL431">
        <v>-105.95003727</v>
      </c>
      <c r="AN431" t="s">
        <v>1210</v>
      </c>
      <c r="AO431">
        <v>1.848462860885653</v>
      </c>
      <c r="AP431" t="s">
        <v>1521</v>
      </c>
      <c r="AQ431">
        <v>2018</v>
      </c>
      <c r="AR431">
        <v>23</v>
      </c>
    </row>
    <row r="432" spans="1:44">
      <c r="A432" t="s">
        <v>44</v>
      </c>
      <c r="B432" s="2">
        <v>43069</v>
      </c>
      <c r="C432" s="2">
        <v>43139</v>
      </c>
      <c r="D432" t="s">
        <v>86</v>
      </c>
      <c r="E432">
        <v>60</v>
      </c>
      <c r="F432" t="s">
        <v>181</v>
      </c>
      <c r="G432" t="s">
        <v>270</v>
      </c>
      <c r="H432">
        <v>0.15</v>
      </c>
      <c r="J432">
        <v>3997.86010742</v>
      </c>
      <c r="K432">
        <v>1</v>
      </c>
      <c r="L432">
        <v>54</v>
      </c>
      <c r="M432" t="s">
        <v>332</v>
      </c>
      <c r="N432">
        <v>76</v>
      </c>
      <c r="O432" t="s">
        <v>333</v>
      </c>
      <c r="P432" t="s">
        <v>411</v>
      </c>
      <c r="Q432" t="s">
        <v>704</v>
      </c>
      <c r="R432" t="s">
        <v>954</v>
      </c>
      <c r="S432" s="2">
        <v>43069</v>
      </c>
      <c r="T432" t="s">
        <v>962</v>
      </c>
      <c r="U432">
        <v>1</v>
      </c>
      <c r="V432" t="s">
        <v>973</v>
      </c>
      <c r="X432">
        <v>36</v>
      </c>
      <c r="AA432">
        <v>0</v>
      </c>
      <c r="AB432">
        <v>0</v>
      </c>
      <c r="AC432" t="s">
        <v>1007</v>
      </c>
      <c r="AG432">
        <v>0</v>
      </c>
      <c r="AI432">
        <v>44.68705552</v>
      </c>
      <c r="AJ432" t="s">
        <v>973</v>
      </c>
      <c r="AL432">
        <v>-105.95003727</v>
      </c>
      <c r="AN432" t="s">
        <v>1210</v>
      </c>
      <c r="AO432">
        <v>1.848462860885653</v>
      </c>
      <c r="AP432" t="s">
        <v>1521</v>
      </c>
      <c r="AQ432">
        <v>2018</v>
      </c>
      <c r="AR432">
        <v>23</v>
      </c>
    </row>
    <row r="433" spans="1:44">
      <c r="A433" t="s">
        <v>44</v>
      </c>
      <c r="B433" s="2">
        <v>43069</v>
      </c>
      <c r="C433" s="2">
        <v>43139</v>
      </c>
      <c r="D433" t="s">
        <v>86</v>
      </c>
      <c r="E433">
        <v>60</v>
      </c>
      <c r="F433" t="s">
        <v>181</v>
      </c>
      <c r="G433" t="s">
        <v>270</v>
      </c>
      <c r="H433">
        <v>0.15</v>
      </c>
      <c r="J433">
        <v>3997.86010742</v>
      </c>
      <c r="K433">
        <v>2</v>
      </c>
      <c r="L433">
        <v>54</v>
      </c>
      <c r="M433" t="s">
        <v>332</v>
      </c>
      <c r="N433">
        <v>76</v>
      </c>
      <c r="O433" t="s">
        <v>333</v>
      </c>
      <c r="P433" t="s">
        <v>411</v>
      </c>
      <c r="Q433" t="s">
        <v>704</v>
      </c>
      <c r="R433" t="s">
        <v>954</v>
      </c>
      <c r="S433" s="2">
        <v>43069</v>
      </c>
      <c r="T433" t="s">
        <v>962</v>
      </c>
      <c r="U433">
        <v>1</v>
      </c>
      <c r="V433" t="s">
        <v>973</v>
      </c>
      <c r="X433">
        <v>36</v>
      </c>
      <c r="AA433">
        <v>0</v>
      </c>
      <c r="AB433">
        <v>0</v>
      </c>
      <c r="AC433" t="s">
        <v>1007</v>
      </c>
      <c r="AG433">
        <v>0</v>
      </c>
      <c r="AI433">
        <v>44.68666638</v>
      </c>
      <c r="AJ433" t="s">
        <v>973</v>
      </c>
      <c r="AL433">
        <v>-105.97027126</v>
      </c>
      <c r="AN433" t="s">
        <v>1207</v>
      </c>
      <c r="AO433">
        <v>2.780596097608412</v>
      </c>
      <c r="AP433" t="s">
        <v>1521</v>
      </c>
      <c r="AQ433">
        <v>2018</v>
      </c>
      <c r="AR433">
        <v>23</v>
      </c>
    </row>
    <row r="434" spans="1:44">
      <c r="A434" t="s">
        <v>44</v>
      </c>
      <c r="B434" s="2">
        <v>43069</v>
      </c>
      <c r="C434" s="2">
        <v>43139</v>
      </c>
      <c r="D434" t="s">
        <v>86</v>
      </c>
      <c r="E434">
        <v>60</v>
      </c>
      <c r="F434" t="s">
        <v>181</v>
      </c>
      <c r="G434" t="s">
        <v>270</v>
      </c>
      <c r="H434">
        <v>0.15</v>
      </c>
      <c r="J434">
        <v>3997.86010742</v>
      </c>
      <c r="K434">
        <v>13</v>
      </c>
      <c r="L434">
        <v>54</v>
      </c>
      <c r="M434" t="s">
        <v>332</v>
      </c>
      <c r="N434">
        <v>76</v>
      </c>
      <c r="O434" t="s">
        <v>333</v>
      </c>
      <c r="P434" t="s">
        <v>411</v>
      </c>
      <c r="Q434" t="s">
        <v>704</v>
      </c>
      <c r="R434" t="s">
        <v>954</v>
      </c>
      <c r="S434" s="2">
        <v>43069</v>
      </c>
      <c r="T434" t="s">
        <v>962</v>
      </c>
      <c r="U434">
        <v>1</v>
      </c>
      <c r="V434" t="s">
        <v>973</v>
      </c>
      <c r="X434">
        <v>36</v>
      </c>
      <c r="AA434">
        <v>0</v>
      </c>
      <c r="AB434">
        <v>0</v>
      </c>
      <c r="AC434" t="s">
        <v>1007</v>
      </c>
      <c r="AG434">
        <v>0</v>
      </c>
      <c r="AI434">
        <v>44.65813222</v>
      </c>
      <c r="AJ434" t="s">
        <v>973</v>
      </c>
      <c r="AL434">
        <v>-105.95019757</v>
      </c>
      <c r="AN434" t="s">
        <v>1208</v>
      </c>
      <c r="AO434">
        <v>2.100603617997415</v>
      </c>
      <c r="AP434" t="s">
        <v>1522</v>
      </c>
      <c r="AQ434">
        <v>2018</v>
      </c>
      <c r="AR434">
        <v>23</v>
      </c>
    </row>
    <row r="435" spans="1:44">
      <c r="A435" t="s">
        <v>44</v>
      </c>
      <c r="B435" s="2">
        <v>43069</v>
      </c>
      <c r="C435" s="2">
        <v>43139</v>
      </c>
      <c r="D435" t="s">
        <v>86</v>
      </c>
      <c r="E435">
        <v>60</v>
      </c>
      <c r="F435" t="s">
        <v>181</v>
      </c>
      <c r="G435" t="s">
        <v>270</v>
      </c>
      <c r="H435">
        <v>0.15</v>
      </c>
      <c r="J435">
        <v>3997.86010742</v>
      </c>
      <c r="K435">
        <v>11</v>
      </c>
      <c r="L435">
        <v>54</v>
      </c>
      <c r="M435" t="s">
        <v>332</v>
      </c>
      <c r="N435">
        <v>76</v>
      </c>
      <c r="O435" t="s">
        <v>333</v>
      </c>
      <c r="P435" t="s">
        <v>411</v>
      </c>
      <c r="Q435" t="s">
        <v>704</v>
      </c>
      <c r="R435" t="s">
        <v>954</v>
      </c>
      <c r="S435" s="2">
        <v>43069</v>
      </c>
      <c r="T435" t="s">
        <v>962</v>
      </c>
      <c r="U435">
        <v>1</v>
      </c>
      <c r="V435" t="s">
        <v>973</v>
      </c>
      <c r="X435">
        <v>36</v>
      </c>
      <c r="AA435">
        <v>0</v>
      </c>
      <c r="AB435">
        <v>0</v>
      </c>
      <c r="AC435" t="s">
        <v>1007</v>
      </c>
      <c r="AG435">
        <v>0</v>
      </c>
      <c r="AI435">
        <v>44.67222381</v>
      </c>
      <c r="AJ435" t="s">
        <v>973</v>
      </c>
      <c r="AL435">
        <v>-105.97039337</v>
      </c>
      <c r="AN435" t="s">
        <v>1209</v>
      </c>
      <c r="AO435">
        <v>2.702968595384363</v>
      </c>
      <c r="AP435" t="s">
        <v>1526</v>
      </c>
      <c r="AQ435">
        <v>2018</v>
      </c>
      <c r="AR435">
        <v>23</v>
      </c>
    </row>
    <row r="436" spans="1:44">
      <c r="A436" t="s">
        <v>44</v>
      </c>
      <c r="B436" s="2">
        <v>43069</v>
      </c>
      <c r="C436" s="2">
        <v>43139</v>
      </c>
      <c r="D436" t="s">
        <v>86</v>
      </c>
      <c r="E436">
        <v>60</v>
      </c>
      <c r="F436" t="s">
        <v>181</v>
      </c>
      <c r="G436" t="s">
        <v>270</v>
      </c>
      <c r="H436">
        <v>0.15</v>
      </c>
      <c r="J436">
        <v>3997.86010742</v>
      </c>
      <c r="K436">
        <v>2</v>
      </c>
      <c r="L436">
        <v>54</v>
      </c>
      <c r="M436" t="s">
        <v>332</v>
      </c>
      <c r="N436">
        <v>76</v>
      </c>
      <c r="O436" t="s">
        <v>333</v>
      </c>
      <c r="P436" t="s">
        <v>411</v>
      </c>
      <c r="Q436" t="s">
        <v>704</v>
      </c>
      <c r="R436" t="s">
        <v>954</v>
      </c>
      <c r="S436" s="2">
        <v>43069</v>
      </c>
      <c r="T436" t="s">
        <v>962</v>
      </c>
      <c r="U436">
        <v>1</v>
      </c>
      <c r="V436" t="s">
        <v>973</v>
      </c>
      <c r="X436">
        <v>36</v>
      </c>
      <c r="AA436">
        <v>0</v>
      </c>
      <c r="AB436">
        <v>0</v>
      </c>
      <c r="AC436" t="s">
        <v>1007</v>
      </c>
      <c r="AG436">
        <v>0</v>
      </c>
      <c r="AI436">
        <v>44.68666638</v>
      </c>
      <c r="AJ436" t="s">
        <v>973</v>
      </c>
      <c r="AL436">
        <v>-105.97027126</v>
      </c>
      <c r="AN436" t="s">
        <v>1207</v>
      </c>
      <c r="AO436">
        <v>2.780596097608412</v>
      </c>
      <c r="AP436" t="s">
        <v>1521</v>
      </c>
      <c r="AQ436">
        <v>2018</v>
      </c>
      <c r="AR436">
        <v>23</v>
      </c>
    </row>
    <row r="437" spans="1:44">
      <c r="A437" t="s">
        <v>44</v>
      </c>
      <c r="B437" s="2">
        <v>43069</v>
      </c>
      <c r="C437" s="2">
        <v>43139</v>
      </c>
      <c r="D437" t="s">
        <v>86</v>
      </c>
      <c r="E437">
        <v>60</v>
      </c>
      <c r="F437" t="s">
        <v>181</v>
      </c>
      <c r="G437" t="s">
        <v>270</v>
      </c>
      <c r="H437">
        <v>0.15</v>
      </c>
      <c r="J437">
        <v>3997.86010742</v>
      </c>
      <c r="K437">
        <v>6</v>
      </c>
      <c r="L437">
        <v>54</v>
      </c>
      <c r="M437" t="s">
        <v>332</v>
      </c>
      <c r="N437">
        <v>75</v>
      </c>
      <c r="O437" t="s">
        <v>333</v>
      </c>
      <c r="P437" t="s">
        <v>411</v>
      </c>
      <c r="Q437" t="s">
        <v>704</v>
      </c>
      <c r="R437" t="s">
        <v>954</v>
      </c>
      <c r="S437" s="2">
        <v>43069</v>
      </c>
      <c r="T437" t="s">
        <v>962</v>
      </c>
      <c r="U437">
        <v>1</v>
      </c>
      <c r="V437" t="s">
        <v>973</v>
      </c>
      <c r="X437">
        <v>36</v>
      </c>
      <c r="AA437">
        <v>0</v>
      </c>
      <c r="AB437">
        <v>0</v>
      </c>
      <c r="AC437" t="s">
        <v>1007</v>
      </c>
      <c r="AG437">
        <v>0</v>
      </c>
      <c r="AI437">
        <v>44.68745991</v>
      </c>
      <c r="AJ437" t="s">
        <v>973</v>
      </c>
      <c r="AL437">
        <v>-105.9299864</v>
      </c>
      <c r="AN437" t="s">
        <v>1211</v>
      </c>
      <c r="AO437">
        <v>1.050486381775426</v>
      </c>
      <c r="AP437" t="s">
        <v>1521</v>
      </c>
      <c r="AQ437">
        <v>2018</v>
      </c>
      <c r="AR437">
        <v>23</v>
      </c>
    </row>
    <row r="438" spans="1:44">
      <c r="A438" t="s">
        <v>44</v>
      </c>
      <c r="B438" s="2">
        <v>43069</v>
      </c>
      <c r="C438" s="2">
        <v>43139</v>
      </c>
      <c r="D438" t="s">
        <v>86</v>
      </c>
      <c r="E438">
        <v>60</v>
      </c>
      <c r="F438" t="s">
        <v>181</v>
      </c>
      <c r="G438" t="s">
        <v>270</v>
      </c>
      <c r="H438">
        <v>0.15</v>
      </c>
      <c r="J438">
        <v>3997.86010742</v>
      </c>
      <c r="K438">
        <v>1</v>
      </c>
      <c r="L438">
        <v>54</v>
      </c>
      <c r="M438" t="s">
        <v>332</v>
      </c>
      <c r="N438">
        <v>76</v>
      </c>
      <c r="O438" t="s">
        <v>333</v>
      </c>
      <c r="P438" t="s">
        <v>411</v>
      </c>
      <c r="Q438" t="s">
        <v>704</v>
      </c>
      <c r="R438" t="s">
        <v>954</v>
      </c>
      <c r="S438" s="2">
        <v>43069</v>
      </c>
      <c r="T438" t="s">
        <v>962</v>
      </c>
      <c r="U438">
        <v>1</v>
      </c>
      <c r="V438" t="s">
        <v>973</v>
      </c>
      <c r="X438">
        <v>36</v>
      </c>
      <c r="AA438">
        <v>0</v>
      </c>
      <c r="AB438">
        <v>0</v>
      </c>
      <c r="AC438" t="s">
        <v>1007</v>
      </c>
      <c r="AG438">
        <v>0</v>
      </c>
      <c r="AI438">
        <v>44.68705552</v>
      </c>
      <c r="AJ438" t="s">
        <v>973</v>
      </c>
      <c r="AL438">
        <v>-105.95003727</v>
      </c>
      <c r="AN438" t="s">
        <v>1210</v>
      </c>
      <c r="AO438">
        <v>1.848462860885653</v>
      </c>
      <c r="AP438" t="s">
        <v>1521</v>
      </c>
      <c r="AQ438">
        <v>2018</v>
      </c>
      <c r="AR438">
        <v>23</v>
      </c>
    </row>
    <row r="439" spans="1:44">
      <c r="A439" t="s">
        <v>44</v>
      </c>
      <c r="B439" s="2">
        <v>43069</v>
      </c>
      <c r="C439" s="2">
        <v>43139</v>
      </c>
      <c r="D439" t="s">
        <v>86</v>
      </c>
      <c r="E439">
        <v>60</v>
      </c>
      <c r="F439" t="s">
        <v>181</v>
      </c>
      <c r="G439" t="s">
        <v>270</v>
      </c>
      <c r="H439">
        <v>0.15</v>
      </c>
      <c r="J439">
        <v>3997.86010742</v>
      </c>
      <c r="K439">
        <v>6</v>
      </c>
      <c r="L439">
        <v>54</v>
      </c>
      <c r="M439" t="s">
        <v>332</v>
      </c>
      <c r="N439">
        <v>75</v>
      </c>
      <c r="O439" t="s">
        <v>333</v>
      </c>
      <c r="P439" t="s">
        <v>411</v>
      </c>
      <c r="Q439" t="s">
        <v>704</v>
      </c>
      <c r="R439" t="s">
        <v>954</v>
      </c>
      <c r="S439" s="2">
        <v>43069</v>
      </c>
      <c r="T439" t="s">
        <v>962</v>
      </c>
      <c r="U439">
        <v>1</v>
      </c>
      <c r="V439" t="s">
        <v>973</v>
      </c>
      <c r="X439">
        <v>36</v>
      </c>
      <c r="AA439">
        <v>0</v>
      </c>
      <c r="AB439">
        <v>0</v>
      </c>
      <c r="AC439" t="s">
        <v>1007</v>
      </c>
      <c r="AG439">
        <v>0</v>
      </c>
      <c r="AI439">
        <v>44.68745991</v>
      </c>
      <c r="AJ439" t="s">
        <v>973</v>
      </c>
      <c r="AL439">
        <v>-105.9299864</v>
      </c>
      <c r="AN439" t="s">
        <v>1211</v>
      </c>
      <c r="AO439">
        <v>1.050486381775426</v>
      </c>
      <c r="AP439" t="s">
        <v>1521</v>
      </c>
      <c r="AQ439">
        <v>2018</v>
      </c>
      <c r="AR439">
        <v>23</v>
      </c>
    </row>
    <row r="440" spans="1:44">
      <c r="A440" t="s">
        <v>44</v>
      </c>
      <c r="B440" s="2">
        <v>43069</v>
      </c>
      <c r="C440" s="2">
        <v>43139</v>
      </c>
      <c r="D440" t="s">
        <v>86</v>
      </c>
      <c r="E440">
        <v>60</v>
      </c>
      <c r="F440" t="s">
        <v>181</v>
      </c>
      <c r="G440" t="s">
        <v>270</v>
      </c>
      <c r="H440">
        <v>0.15</v>
      </c>
      <c r="J440">
        <v>3997.86010742</v>
      </c>
      <c r="K440">
        <v>2</v>
      </c>
      <c r="L440">
        <v>54</v>
      </c>
      <c r="M440" t="s">
        <v>332</v>
      </c>
      <c r="N440">
        <v>76</v>
      </c>
      <c r="O440" t="s">
        <v>333</v>
      </c>
      <c r="P440" t="s">
        <v>411</v>
      </c>
      <c r="Q440" t="s">
        <v>704</v>
      </c>
      <c r="R440" t="s">
        <v>954</v>
      </c>
      <c r="S440" s="2">
        <v>43069</v>
      </c>
      <c r="T440" t="s">
        <v>962</v>
      </c>
      <c r="U440">
        <v>1</v>
      </c>
      <c r="V440" t="s">
        <v>973</v>
      </c>
      <c r="X440">
        <v>36</v>
      </c>
      <c r="AA440">
        <v>0</v>
      </c>
      <c r="AB440">
        <v>0</v>
      </c>
      <c r="AC440" t="s">
        <v>1007</v>
      </c>
      <c r="AG440">
        <v>0</v>
      </c>
      <c r="AI440">
        <v>44.68666638</v>
      </c>
      <c r="AJ440" t="s">
        <v>973</v>
      </c>
      <c r="AL440">
        <v>-105.97027126</v>
      </c>
      <c r="AN440" t="s">
        <v>1207</v>
      </c>
      <c r="AO440">
        <v>2.780596097608412</v>
      </c>
      <c r="AP440" t="s">
        <v>1521</v>
      </c>
      <c r="AQ440">
        <v>2018</v>
      </c>
      <c r="AR440">
        <v>23</v>
      </c>
    </row>
    <row r="441" spans="1:44">
      <c r="A441" t="s">
        <v>44</v>
      </c>
      <c r="B441" s="2">
        <v>43822</v>
      </c>
      <c r="C441" s="2">
        <v>43879</v>
      </c>
      <c r="D441" t="s">
        <v>87</v>
      </c>
      <c r="E441">
        <v>60</v>
      </c>
      <c r="F441" t="s">
        <v>182</v>
      </c>
      <c r="G441" t="s">
        <v>269</v>
      </c>
      <c r="J441">
        <v>445.51000976</v>
      </c>
      <c r="K441">
        <v>28</v>
      </c>
      <c r="L441">
        <v>55</v>
      </c>
      <c r="M441" t="s">
        <v>332</v>
      </c>
      <c r="N441">
        <v>75</v>
      </c>
      <c r="O441" t="s">
        <v>333</v>
      </c>
      <c r="P441">
        <f>"03254/0376"</f>
        <v>0</v>
      </c>
      <c r="Q441" t="s">
        <v>705</v>
      </c>
      <c r="R441" t="s">
        <v>956</v>
      </c>
      <c r="S441" s="2">
        <v>43822</v>
      </c>
      <c r="T441" t="s">
        <v>962</v>
      </c>
      <c r="U441">
        <v>1</v>
      </c>
      <c r="V441" t="s">
        <v>973</v>
      </c>
      <c r="X441">
        <v>36</v>
      </c>
      <c r="AA441">
        <v>0</v>
      </c>
      <c r="AB441">
        <v>0</v>
      </c>
      <c r="AC441" t="s">
        <v>1006</v>
      </c>
      <c r="AG441">
        <v>0</v>
      </c>
      <c r="AI441">
        <v>44.71472</v>
      </c>
      <c r="AJ441" t="s">
        <v>973</v>
      </c>
      <c r="AL441">
        <v>-105.89405039</v>
      </c>
      <c r="AN441" t="s">
        <v>1203</v>
      </c>
      <c r="AO441">
        <v>2.872317793359923</v>
      </c>
      <c r="AP441" t="s">
        <v>1519</v>
      </c>
      <c r="AQ441">
        <v>2020</v>
      </c>
      <c r="AR441">
        <v>23</v>
      </c>
    </row>
    <row r="442" spans="1:44">
      <c r="A442" t="s">
        <v>44</v>
      </c>
      <c r="B442" s="2">
        <v>43822</v>
      </c>
      <c r="C442" s="2">
        <v>43879</v>
      </c>
      <c r="D442" t="s">
        <v>87</v>
      </c>
      <c r="E442">
        <v>60</v>
      </c>
      <c r="F442" t="s">
        <v>182</v>
      </c>
      <c r="G442" t="s">
        <v>269</v>
      </c>
      <c r="J442">
        <v>445.51000976</v>
      </c>
      <c r="K442">
        <v>28</v>
      </c>
      <c r="L442">
        <v>55</v>
      </c>
      <c r="M442" t="s">
        <v>332</v>
      </c>
      <c r="N442">
        <v>75</v>
      </c>
      <c r="O442" t="s">
        <v>333</v>
      </c>
      <c r="P442">
        <f>"03254/0376"</f>
        <v>0</v>
      </c>
      <c r="Q442" t="s">
        <v>705</v>
      </c>
      <c r="R442" t="s">
        <v>956</v>
      </c>
      <c r="S442" s="2">
        <v>43822</v>
      </c>
      <c r="T442" t="s">
        <v>962</v>
      </c>
      <c r="U442">
        <v>1</v>
      </c>
      <c r="V442" t="s">
        <v>973</v>
      </c>
      <c r="X442">
        <v>36</v>
      </c>
      <c r="AA442">
        <v>0</v>
      </c>
      <c r="AB442">
        <v>0</v>
      </c>
      <c r="AC442" t="s">
        <v>1006</v>
      </c>
      <c r="AG442">
        <v>0</v>
      </c>
      <c r="AI442">
        <v>44.71472</v>
      </c>
      <c r="AJ442" t="s">
        <v>973</v>
      </c>
      <c r="AL442">
        <v>-105.89405039</v>
      </c>
      <c r="AN442" t="s">
        <v>1203</v>
      </c>
      <c r="AO442">
        <v>2.872317793359923</v>
      </c>
      <c r="AP442" t="s">
        <v>1519</v>
      </c>
      <c r="AQ442">
        <v>2020</v>
      </c>
      <c r="AR442">
        <v>23</v>
      </c>
    </row>
    <row r="443" spans="1:44">
      <c r="A443" t="s">
        <v>44</v>
      </c>
      <c r="B443" s="2">
        <v>43822</v>
      </c>
      <c r="C443" s="2">
        <v>43879</v>
      </c>
      <c r="D443" t="s">
        <v>87</v>
      </c>
      <c r="E443">
        <v>60</v>
      </c>
      <c r="F443" t="s">
        <v>182</v>
      </c>
      <c r="G443" t="s">
        <v>269</v>
      </c>
      <c r="J443">
        <v>445.51000976</v>
      </c>
      <c r="K443">
        <v>28</v>
      </c>
      <c r="L443">
        <v>55</v>
      </c>
      <c r="M443" t="s">
        <v>332</v>
      </c>
      <c r="N443">
        <v>75</v>
      </c>
      <c r="O443" t="s">
        <v>333</v>
      </c>
      <c r="P443">
        <f>"03254/0376"</f>
        <v>0</v>
      </c>
      <c r="Q443" t="s">
        <v>705</v>
      </c>
      <c r="R443" t="s">
        <v>956</v>
      </c>
      <c r="S443" s="2">
        <v>43822</v>
      </c>
      <c r="T443" t="s">
        <v>962</v>
      </c>
      <c r="U443">
        <v>1</v>
      </c>
      <c r="V443" t="s">
        <v>973</v>
      </c>
      <c r="X443">
        <v>36</v>
      </c>
      <c r="AA443">
        <v>0</v>
      </c>
      <c r="AB443">
        <v>0</v>
      </c>
      <c r="AC443" t="s">
        <v>1006</v>
      </c>
      <c r="AG443">
        <v>0</v>
      </c>
      <c r="AI443">
        <v>44.71472</v>
      </c>
      <c r="AJ443" t="s">
        <v>973</v>
      </c>
      <c r="AL443">
        <v>-105.89405039</v>
      </c>
      <c r="AN443" t="s">
        <v>1203</v>
      </c>
      <c r="AO443">
        <v>2.872317793359923</v>
      </c>
      <c r="AP443" t="s">
        <v>1519</v>
      </c>
      <c r="AQ443">
        <v>2020</v>
      </c>
      <c r="AR443">
        <v>23</v>
      </c>
    </row>
    <row r="444" spans="1:44">
      <c r="A444" t="s">
        <v>44</v>
      </c>
      <c r="B444" s="2">
        <v>43822</v>
      </c>
      <c r="C444" s="2">
        <v>43879</v>
      </c>
      <c r="D444" t="s">
        <v>87</v>
      </c>
      <c r="E444">
        <v>60</v>
      </c>
      <c r="F444" t="s">
        <v>182</v>
      </c>
      <c r="G444" t="s">
        <v>269</v>
      </c>
      <c r="J444">
        <v>445.51000976</v>
      </c>
      <c r="K444">
        <v>29</v>
      </c>
      <c r="L444">
        <v>55</v>
      </c>
      <c r="M444" t="s">
        <v>332</v>
      </c>
      <c r="N444">
        <v>75</v>
      </c>
      <c r="O444" t="s">
        <v>333</v>
      </c>
      <c r="P444">
        <f>"03254/0376"</f>
        <v>0</v>
      </c>
      <c r="Q444" t="s">
        <v>705</v>
      </c>
      <c r="R444" t="s">
        <v>956</v>
      </c>
      <c r="S444" s="2">
        <v>43822</v>
      </c>
      <c r="T444" t="s">
        <v>962</v>
      </c>
      <c r="U444">
        <v>1</v>
      </c>
      <c r="V444" t="s">
        <v>973</v>
      </c>
      <c r="X444">
        <v>36</v>
      </c>
      <c r="AA444">
        <v>0</v>
      </c>
      <c r="AB444">
        <v>0</v>
      </c>
      <c r="AC444" t="s">
        <v>1006</v>
      </c>
      <c r="AG444">
        <v>0</v>
      </c>
      <c r="AI444">
        <v>44.71459409</v>
      </c>
      <c r="AJ444" t="s">
        <v>973</v>
      </c>
      <c r="AL444">
        <v>-105.91419282</v>
      </c>
      <c r="AN444" t="s">
        <v>1212</v>
      </c>
      <c r="AO444">
        <v>2.657997571027831</v>
      </c>
      <c r="AP444" t="s">
        <v>1525</v>
      </c>
      <c r="AQ444">
        <v>2020</v>
      </c>
      <c r="AR444">
        <v>23</v>
      </c>
    </row>
    <row r="445" spans="1:44">
      <c r="A445" t="s">
        <v>44</v>
      </c>
      <c r="B445" s="2">
        <v>43766</v>
      </c>
      <c r="C445" s="2">
        <v>43866</v>
      </c>
      <c r="D445" t="s">
        <v>88</v>
      </c>
      <c r="E445">
        <v>60</v>
      </c>
      <c r="F445" t="s">
        <v>183</v>
      </c>
      <c r="G445" t="s">
        <v>269</v>
      </c>
      <c r="J445">
        <v>445.51000976</v>
      </c>
      <c r="K445">
        <v>28</v>
      </c>
      <c r="L445">
        <v>55</v>
      </c>
      <c r="M445" t="s">
        <v>332</v>
      </c>
      <c r="N445">
        <v>75</v>
      </c>
      <c r="O445" t="s">
        <v>333</v>
      </c>
      <c r="P445">
        <f>"03252/0363"</f>
        <v>0</v>
      </c>
      <c r="Q445" t="s">
        <v>706</v>
      </c>
      <c r="R445" t="s">
        <v>956</v>
      </c>
      <c r="S445" s="2">
        <v>43766</v>
      </c>
      <c r="T445" t="s">
        <v>962</v>
      </c>
      <c r="U445">
        <v>1</v>
      </c>
      <c r="V445" t="s">
        <v>973</v>
      </c>
      <c r="X445">
        <v>36</v>
      </c>
      <c r="AA445">
        <v>0</v>
      </c>
      <c r="AB445">
        <v>0</v>
      </c>
      <c r="AC445" t="s">
        <v>1017</v>
      </c>
      <c r="AG445">
        <v>0</v>
      </c>
      <c r="AI445">
        <v>44.71472</v>
      </c>
      <c r="AJ445" t="s">
        <v>973</v>
      </c>
      <c r="AL445">
        <v>-105.89405039</v>
      </c>
      <c r="AN445" t="s">
        <v>1203</v>
      </c>
      <c r="AO445">
        <v>2.872317793359923</v>
      </c>
      <c r="AP445" t="s">
        <v>1519</v>
      </c>
      <c r="AQ445">
        <v>2020</v>
      </c>
      <c r="AR445">
        <v>23</v>
      </c>
    </row>
    <row r="446" spans="1:44">
      <c r="A446" t="s">
        <v>44</v>
      </c>
      <c r="B446" s="2">
        <v>43766</v>
      </c>
      <c r="C446" s="2">
        <v>43866</v>
      </c>
      <c r="D446" t="s">
        <v>88</v>
      </c>
      <c r="E446">
        <v>60</v>
      </c>
      <c r="F446" t="s">
        <v>183</v>
      </c>
      <c r="G446" t="s">
        <v>269</v>
      </c>
      <c r="J446">
        <v>445.51000976</v>
      </c>
      <c r="K446">
        <v>29</v>
      </c>
      <c r="L446">
        <v>55</v>
      </c>
      <c r="M446" t="s">
        <v>332</v>
      </c>
      <c r="N446">
        <v>75</v>
      </c>
      <c r="O446" t="s">
        <v>333</v>
      </c>
      <c r="P446">
        <f>"03252/0363"</f>
        <v>0</v>
      </c>
      <c r="Q446" t="s">
        <v>706</v>
      </c>
      <c r="R446" t="s">
        <v>956</v>
      </c>
      <c r="S446" s="2">
        <v>43766</v>
      </c>
      <c r="T446" t="s">
        <v>962</v>
      </c>
      <c r="U446">
        <v>1</v>
      </c>
      <c r="V446" t="s">
        <v>973</v>
      </c>
      <c r="X446">
        <v>36</v>
      </c>
      <c r="AA446">
        <v>0</v>
      </c>
      <c r="AB446">
        <v>0</v>
      </c>
      <c r="AC446" t="s">
        <v>1017</v>
      </c>
      <c r="AG446">
        <v>0</v>
      </c>
      <c r="AI446">
        <v>44.71459409</v>
      </c>
      <c r="AJ446" t="s">
        <v>973</v>
      </c>
      <c r="AL446">
        <v>-105.91419282</v>
      </c>
      <c r="AN446" t="s">
        <v>1212</v>
      </c>
      <c r="AO446">
        <v>2.657997571027831</v>
      </c>
      <c r="AP446" t="s">
        <v>1525</v>
      </c>
      <c r="AQ446">
        <v>2020</v>
      </c>
      <c r="AR446">
        <v>23</v>
      </c>
    </row>
    <row r="447" spans="1:44">
      <c r="A447" t="s">
        <v>44</v>
      </c>
      <c r="B447" s="2">
        <v>43766</v>
      </c>
      <c r="C447" s="2">
        <v>43866</v>
      </c>
      <c r="D447" t="s">
        <v>88</v>
      </c>
      <c r="E447">
        <v>60</v>
      </c>
      <c r="F447" t="s">
        <v>183</v>
      </c>
      <c r="G447" t="s">
        <v>269</v>
      </c>
      <c r="J447">
        <v>445.51000976</v>
      </c>
      <c r="K447">
        <v>28</v>
      </c>
      <c r="L447">
        <v>55</v>
      </c>
      <c r="M447" t="s">
        <v>332</v>
      </c>
      <c r="N447">
        <v>75</v>
      </c>
      <c r="O447" t="s">
        <v>333</v>
      </c>
      <c r="P447">
        <f>"03252/0363"</f>
        <v>0</v>
      </c>
      <c r="Q447" t="s">
        <v>706</v>
      </c>
      <c r="R447" t="s">
        <v>956</v>
      </c>
      <c r="S447" s="2">
        <v>43766</v>
      </c>
      <c r="T447" t="s">
        <v>962</v>
      </c>
      <c r="U447">
        <v>1</v>
      </c>
      <c r="V447" t="s">
        <v>973</v>
      </c>
      <c r="X447">
        <v>36</v>
      </c>
      <c r="AA447">
        <v>0</v>
      </c>
      <c r="AB447">
        <v>0</v>
      </c>
      <c r="AC447" t="s">
        <v>1017</v>
      </c>
      <c r="AG447">
        <v>0</v>
      </c>
      <c r="AI447">
        <v>44.71472</v>
      </c>
      <c r="AJ447" t="s">
        <v>973</v>
      </c>
      <c r="AL447">
        <v>-105.89405039</v>
      </c>
      <c r="AN447" t="s">
        <v>1203</v>
      </c>
      <c r="AO447">
        <v>2.872317793359923</v>
      </c>
      <c r="AP447" t="s">
        <v>1519</v>
      </c>
      <c r="AQ447">
        <v>2020</v>
      </c>
      <c r="AR447">
        <v>23</v>
      </c>
    </row>
    <row r="448" spans="1:44">
      <c r="A448" t="s">
        <v>44</v>
      </c>
      <c r="B448" s="2">
        <v>43766</v>
      </c>
      <c r="C448" s="2">
        <v>43866</v>
      </c>
      <c r="D448" t="s">
        <v>88</v>
      </c>
      <c r="E448">
        <v>60</v>
      </c>
      <c r="F448" t="s">
        <v>183</v>
      </c>
      <c r="G448" t="s">
        <v>269</v>
      </c>
      <c r="J448">
        <v>445.51000976</v>
      </c>
      <c r="K448">
        <v>28</v>
      </c>
      <c r="L448">
        <v>55</v>
      </c>
      <c r="M448" t="s">
        <v>332</v>
      </c>
      <c r="N448">
        <v>75</v>
      </c>
      <c r="O448" t="s">
        <v>333</v>
      </c>
      <c r="P448">
        <f>"03252/0363"</f>
        <v>0</v>
      </c>
      <c r="Q448" t="s">
        <v>706</v>
      </c>
      <c r="R448" t="s">
        <v>956</v>
      </c>
      <c r="S448" s="2">
        <v>43766</v>
      </c>
      <c r="T448" t="s">
        <v>962</v>
      </c>
      <c r="U448">
        <v>1</v>
      </c>
      <c r="V448" t="s">
        <v>973</v>
      </c>
      <c r="X448">
        <v>36</v>
      </c>
      <c r="AA448">
        <v>0</v>
      </c>
      <c r="AB448">
        <v>0</v>
      </c>
      <c r="AC448" t="s">
        <v>1017</v>
      </c>
      <c r="AG448">
        <v>0</v>
      </c>
      <c r="AI448">
        <v>44.71472</v>
      </c>
      <c r="AJ448" t="s">
        <v>973</v>
      </c>
      <c r="AL448">
        <v>-105.89405039</v>
      </c>
      <c r="AN448" t="s">
        <v>1203</v>
      </c>
      <c r="AO448">
        <v>2.872317793359923</v>
      </c>
      <c r="AP448" t="s">
        <v>1519</v>
      </c>
      <c r="AQ448">
        <v>2020</v>
      </c>
      <c r="AR448">
        <v>23</v>
      </c>
    </row>
    <row r="449" spans="1:44">
      <c r="A449" t="s">
        <v>44</v>
      </c>
      <c r="B449" s="2">
        <v>43766</v>
      </c>
      <c r="C449" s="2">
        <v>43866</v>
      </c>
      <c r="D449" t="s">
        <v>88</v>
      </c>
      <c r="E449">
        <v>60</v>
      </c>
      <c r="F449" t="s">
        <v>183</v>
      </c>
      <c r="G449" t="s">
        <v>269</v>
      </c>
      <c r="J449">
        <v>445.51000976</v>
      </c>
      <c r="K449">
        <v>28</v>
      </c>
      <c r="L449">
        <v>55</v>
      </c>
      <c r="M449" t="s">
        <v>332</v>
      </c>
      <c r="N449">
        <v>75</v>
      </c>
      <c r="O449" t="s">
        <v>333</v>
      </c>
      <c r="P449">
        <f>"03252/0363"</f>
        <v>0</v>
      </c>
      <c r="Q449" t="s">
        <v>706</v>
      </c>
      <c r="R449" t="s">
        <v>956</v>
      </c>
      <c r="S449" s="2">
        <v>43766</v>
      </c>
      <c r="T449" t="s">
        <v>962</v>
      </c>
      <c r="U449">
        <v>1</v>
      </c>
      <c r="V449" t="s">
        <v>973</v>
      </c>
      <c r="X449">
        <v>36</v>
      </c>
      <c r="AA449">
        <v>0</v>
      </c>
      <c r="AB449">
        <v>0</v>
      </c>
      <c r="AC449" t="s">
        <v>1017</v>
      </c>
      <c r="AG449">
        <v>0</v>
      </c>
      <c r="AI449">
        <v>44.71472</v>
      </c>
      <c r="AJ449" t="s">
        <v>973</v>
      </c>
      <c r="AL449">
        <v>-105.89405039</v>
      </c>
      <c r="AN449" t="s">
        <v>1203</v>
      </c>
      <c r="AO449">
        <v>2.872317793359923</v>
      </c>
      <c r="AP449" t="s">
        <v>1519</v>
      </c>
      <c r="AQ449">
        <v>2020</v>
      </c>
      <c r="AR449">
        <v>23</v>
      </c>
    </row>
    <row r="450" spans="1:44">
      <c r="A450" t="s">
        <v>44</v>
      </c>
      <c r="B450" s="2">
        <v>43766</v>
      </c>
      <c r="C450" s="2">
        <v>43866</v>
      </c>
      <c r="D450" t="s">
        <v>88</v>
      </c>
      <c r="E450">
        <v>60</v>
      </c>
      <c r="F450" t="s">
        <v>183</v>
      </c>
      <c r="G450" t="s">
        <v>269</v>
      </c>
      <c r="J450">
        <v>445.51000976</v>
      </c>
      <c r="K450">
        <v>29</v>
      </c>
      <c r="L450">
        <v>55</v>
      </c>
      <c r="M450" t="s">
        <v>332</v>
      </c>
      <c r="N450">
        <v>75</v>
      </c>
      <c r="O450" t="s">
        <v>333</v>
      </c>
      <c r="P450">
        <f>"03252/0363"</f>
        <v>0</v>
      </c>
      <c r="Q450" t="s">
        <v>706</v>
      </c>
      <c r="R450" t="s">
        <v>956</v>
      </c>
      <c r="S450" s="2">
        <v>43766</v>
      </c>
      <c r="T450" t="s">
        <v>962</v>
      </c>
      <c r="U450">
        <v>1</v>
      </c>
      <c r="V450" t="s">
        <v>973</v>
      </c>
      <c r="X450">
        <v>36</v>
      </c>
      <c r="AA450">
        <v>0</v>
      </c>
      <c r="AB450">
        <v>0</v>
      </c>
      <c r="AC450" t="s">
        <v>1017</v>
      </c>
      <c r="AG450">
        <v>0</v>
      </c>
      <c r="AI450">
        <v>44.71459409</v>
      </c>
      <c r="AJ450" t="s">
        <v>973</v>
      </c>
      <c r="AL450">
        <v>-105.91419282</v>
      </c>
      <c r="AN450" t="s">
        <v>1212</v>
      </c>
      <c r="AO450">
        <v>2.657997571027831</v>
      </c>
      <c r="AP450" t="s">
        <v>1525</v>
      </c>
      <c r="AQ450">
        <v>2020</v>
      </c>
      <c r="AR450">
        <v>23</v>
      </c>
    </row>
    <row r="451" spans="1:44">
      <c r="A451" t="s">
        <v>44</v>
      </c>
      <c r="B451" s="2">
        <v>43770</v>
      </c>
      <c r="C451" s="2">
        <v>43866</v>
      </c>
      <c r="D451" t="s">
        <v>89</v>
      </c>
      <c r="E451">
        <v>60</v>
      </c>
      <c r="F451" t="s">
        <v>184</v>
      </c>
      <c r="G451" t="s">
        <v>269</v>
      </c>
      <c r="J451">
        <v>445.51000976</v>
      </c>
      <c r="K451">
        <v>28</v>
      </c>
      <c r="L451">
        <v>55</v>
      </c>
      <c r="M451" t="s">
        <v>332</v>
      </c>
      <c r="N451">
        <v>75</v>
      </c>
      <c r="O451" t="s">
        <v>333</v>
      </c>
      <c r="P451">
        <f>"03252/0357"</f>
        <v>0</v>
      </c>
      <c r="Q451" t="s">
        <v>707</v>
      </c>
      <c r="R451" t="s">
        <v>956</v>
      </c>
      <c r="S451" s="2">
        <v>43770</v>
      </c>
      <c r="T451" t="s">
        <v>962</v>
      </c>
      <c r="U451">
        <v>1</v>
      </c>
      <c r="V451" t="s">
        <v>973</v>
      </c>
      <c r="X451">
        <v>36</v>
      </c>
      <c r="AA451">
        <v>0</v>
      </c>
      <c r="AB451">
        <v>0</v>
      </c>
      <c r="AC451" t="s">
        <v>1006</v>
      </c>
      <c r="AG451">
        <v>0</v>
      </c>
      <c r="AI451">
        <v>44.71472</v>
      </c>
      <c r="AJ451" t="s">
        <v>973</v>
      </c>
      <c r="AL451">
        <v>-105.89405039</v>
      </c>
      <c r="AN451" t="s">
        <v>1203</v>
      </c>
      <c r="AO451">
        <v>2.872317793359923</v>
      </c>
      <c r="AP451" t="s">
        <v>1519</v>
      </c>
      <c r="AQ451">
        <v>2020</v>
      </c>
      <c r="AR451">
        <v>23</v>
      </c>
    </row>
    <row r="452" spans="1:44">
      <c r="A452" t="s">
        <v>44</v>
      </c>
      <c r="B452" s="2">
        <v>43770</v>
      </c>
      <c r="C452" s="2">
        <v>43866</v>
      </c>
      <c r="D452" t="s">
        <v>89</v>
      </c>
      <c r="E452">
        <v>60</v>
      </c>
      <c r="F452" t="s">
        <v>184</v>
      </c>
      <c r="G452" t="s">
        <v>269</v>
      </c>
      <c r="J452">
        <v>445.51000976</v>
      </c>
      <c r="K452">
        <v>29</v>
      </c>
      <c r="L452">
        <v>55</v>
      </c>
      <c r="M452" t="s">
        <v>332</v>
      </c>
      <c r="N452">
        <v>75</v>
      </c>
      <c r="O452" t="s">
        <v>333</v>
      </c>
      <c r="P452">
        <f>"03252/0357"</f>
        <v>0</v>
      </c>
      <c r="Q452" t="s">
        <v>707</v>
      </c>
      <c r="R452" t="s">
        <v>956</v>
      </c>
      <c r="S452" s="2">
        <v>43770</v>
      </c>
      <c r="T452" t="s">
        <v>962</v>
      </c>
      <c r="U452">
        <v>1</v>
      </c>
      <c r="V452" t="s">
        <v>973</v>
      </c>
      <c r="X452">
        <v>36</v>
      </c>
      <c r="AA452">
        <v>0</v>
      </c>
      <c r="AB452">
        <v>0</v>
      </c>
      <c r="AC452" t="s">
        <v>1006</v>
      </c>
      <c r="AG452">
        <v>0</v>
      </c>
      <c r="AI452">
        <v>44.71459409</v>
      </c>
      <c r="AJ452" t="s">
        <v>973</v>
      </c>
      <c r="AL452">
        <v>-105.91419282</v>
      </c>
      <c r="AN452" t="s">
        <v>1212</v>
      </c>
      <c r="AO452">
        <v>2.657997571027831</v>
      </c>
      <c r="AP452" t="s">
        <v>1525</v>
      </c>
      <c r="AQ452">
        <v>2020</v>
      </c>
      <c r="AR452">
        <v>23</v>
      </c>
    </row>
    <row r="453" spans="1:44">
      <c r="A453" t="s">
        <v>44</v>
      </c>
      <c r="B453" s="2">
        <v>43770</v>
      </c>
      <c r="C453" s="2">
        <v>43866</v>
      </c>
      <c r="D453" t="s">
        <v>89</v>
      </c>
      <c r="E453">
        <v>60</v>
      </c>
      <c r="F453" t="s">
        <v>184</v>
      </c>
      <c r="G453" t="s">
        <v>269</v>
      </c>
      <c r="J453">
        <v>445.51000976</v>
      </c>
      <c r="K453">
        <v>28</v>
      </c>
      <c r="L453">
        <v>55</v>
      </c>
      <c r="M453" t="s">
        <v>332</v>
      </c>
      <c r="N453">
        <v>75</v>
      </c>
      <c r="O453" t="s">
        <v>333</v>
      </c>
      <c r="P453">
        <f>"03252/0357"</f>
        <v>0</v>
      </c>
      <c r="Q453" t="s">
        <v>707</v>
      </c>
      <c r="R453" t="s">
        <v>956</v>
      </c>
      <c r="S453" s="2">
        <v>43770</v>
      </c>
      <c r="T453" t="s">
        <v>962</v>
      </c>
      <c r="U453">
        <v>1</v>
      </c>
      <c r="V453" t="s">
        <v>973</v>
      </c>
      <c r="X453">
        <v>36</v>
      </c>
      <c r="AA453">
        <v>0</v>
      </c>
      <c r="AB453">
        <v>0</v>
      </c>
      <c r="AC453" t="s">
        <v>1006</v>
      </c>
      <c r="AG453">
        <v>0</v>
      </c>
      <c r="AI453">
        <v>44.71472</v>
      </c>
      <c r="AJ453" t="s">
        <v>973</v>
      </c>
      <c r="AL453">
        <v>-105.89405039</v>
      </c>
      <c r="AN453" t="s">
        <v>1203</v>
      </c>
      <c r="AO453">
        <v>2.872317793359923</v>
      </c>
      <c r="AP453" t="s">
        <v>1519</v>
      </c>
      <c r="AQ453">
        <v>2020</v>
      </c>
      <c r="AR453">
        <v>23</v>
      </c>
    </row>
    <row r="454" spans="1:44">
      <c r="A454" t="s">
        <v>44</v>
      </c>
      <c r="B454" s="2">
        <v>43770</v>
      </c>
      <c r="C454" s="2">
        <v>43866</v>
      </c>
      <c r="D454" t="s">
        <v>89</v>
      </c>
      <c r="E454">
        <v>60</v>
      </c>
      <c r="F454" t="s">
        <v>184</v>
      </c>
      <c r="G454" t="s">
        <v>269</v>
      </c>
      <c r="J454">
        <v>445.51000976</v>
      </c>
      <c r="K454">
        <v>28</v>
      </c>
      <c r="L454">
        <v>55</v>
      </c>
      <c r="M454" t="s">
        <v>332</v>
      </c>
      <c r="N454">
        <v>75</v>
      </c>
      <c r="O454" t="s">
        <v>333</v>
      </c>
      <c r="P454">
        <f>"03252/0357"</f>
        <v>0</v>
      </c>
      <c r="Q454" t="s">
        <v>707</v>
      </c>
      <c r="R454" t="s">
        <v>956</v>
      </c>
      <c r="S454" s="2">
        <v>43770</v>
      </c>
      <c r="T454" t="s">
        <v>962</v>
      </c>
      <c r="U454">
        <v>1</v>
      </c>
      <c r="V454" t="s">
        <v>973</v>
      </c>
      <c r="X454">
        <v>36</v>
      </c>
      <c r="AA454">
        <v>0</v>
      </c>
      <c r="AB454">
        <v>0</v>
      </c>
      <c r="AC454" t="s">
        <v>1006</v>
      </c>
      <c r="AG454">
        <v>0</v>
      </c>
      <c r="AI454">
        <v>44.71472</v>
      </c>
      <c r="AJ454" t="s">
        <v>973</v>
      </c>
      <c r="AL454">
        <v>-105.89405039</v>
      </c>
      <c r="AN454" t="s">
        <v>1203</v>
      </c>
      <c r="AO454">
        <v>2.872317793359923</v>
      </c>
      <c r="AP454" t="s">
        <v>1519</v>
      </c>
      <c r="AQ454">
        <v>2020</v>
      </c>
      <c r="AR454">
        <v>23</v>
      </c>
    </row>
    <row r="455" spans="1:44">
      <c r="A455" t="s">
        <v>44</v>
      </c>
      <c r="B455" s="2">
        <v>43770</v>
      </c>
      <c r="C455" s="2">
        <v>43866</v>
      </c>
      <c r="D455" t="s">
        <v>89</v>
      </c>
      <c r="E455">
        <v>60</v>
      </c>
      <c r="F455" t="s">
        <v>184</v>
      </c>
      <c r="G455" t="s">
        <v>269</v>
      </c>
      <c r="J455">
        <v>445.51000976</v>
      </c>
      <c r="K455">
        <v>28</v>
      </c>
      <c r="L455">
        <v>55</v>
      </c>
      <c r="M455" t="s">
        <v>332</v>
      </c>
      <c r="N455">
        <v>75</v>
      </c>
      <c r="O455" t="s">
        <v>333</v>
      </c>
      <c r="P455">
        <f>"03252/0357"</f>
        <v>0</v>
      </c>
      <c r="Q455" t="s">
        <v>707</v>
      </c>
      <c r="R455" t="s">
        <v>956</v>
      </c>
      <c r="S455" s="2">
        <v>43770</v>
      </c>
      <c r="T455" t="s">
        <v>962</v>
      </c>
      <c r="U455">
        <v>1</v>
      </c>
      <c r="V455" t="s">
        <v>973</v>
      </c>
      <c r="X455">
        <v>36</v>
      </c>
      <c r="AA455">
        <v>0</v>
      </c>
      <c r="AB455">
        <v>0</v>
      </c>
      <c r="AC455" t="s">
        <v>1006</v>
      </c>
      <c r="AG455">
        <v>0</v>
      </c>
      <c r="AI455">
        <v>44.71472</v>
      </c>
      <c r="AJ455" t="s">
        <v>973</v>
      </c>
      <c r="AL455">
        <v>-105.89405039</v>
      </c>
      <c r="AN455" t="s">
        <v>1203</v>
      </c>
      <c r="AO455">
        <v>2.872317793359923</v>
      </c>
      <c r="AP455" t="s">
        <v>1519</v>
      </c>
      <c r="AQ455">
        <v>2020</v>
      </c>
      <c r="AR455">
        <v>23</v>
      </c>
    </row>
    <row r="456" spans="1:44">
      <c r="A456" t="s">
        <v>44</v>
      </c>
      <c r="B456" s="2">
        <v>43770</v>
      </c>
      <c r="C456" s="2">
        <v>43866</v>
      </c>
      <c r="D456" t="s">
        <v>89</v>
      </c>
      <c r="E456">
        <v>60</v>
      </c>
      <c r="F456" t="s">
        <v>184</v>
      </c>
      <c r="G456" t="s">
        <v>269</v>
      </c>
      <c r="J456">
        <v>445.51000976</v>
      </c>
      <c r="K456">
        <v>29</v>
      </c>
      <c r="L456">
        <v>55</v>
      </c>
      <c r="M456" t="s">
        <v>332</v>
      </c>
      <c r="N456">
        <v>75</v>
      </c>
      <c r="O456" t="s">
        <v>333</v>
      </c>
      <c r="P456">
        <f>"03252/0357"</f>
        <v>0</v>
      </c>
      <c r="Q456" t="s">
        <v>707</v>
      </c>
      <c r="R456" t="s">
        <v>956</v>
      </c>
      <c r="S456" s="2">
        <v>43770</v>
      </c>
      <c r="T456" t="s">
        <v>962</v>
      </c>
      <c r="U456">
        <v>1</v>
      </c>
      <c r="V456" t="s">
        <v>973</v>
      </c>
      <c r="X456">
        <v>36</v>
      </c>
      <c r="AA456">
        <v>0</v>
      </c>
      <c r="AB456">
        <v>0</v>
      </c>
      <c r="AC456" t="s">
        <v>1006</v>
      </c>
      <c r="AG456">
        <v>0</v>
      </c>
      <c r="AI456">
        <v>44.71459409</v>
      </c>
      <c r="AJ456" t="s">
        <v>973</v>
      </c>
      <c r="AL456">
        <v>-105.91419282</v>
      </c>
      <c r="AN456" t="s">
        <v>1212</v>
      </c>
      <c r="AO456">
        <v>2.657997571027831</v>
      </c>
      <c r="AP456" t="s">
        <v>1525</v>
      </c>
      <c r="AQ456">
        <v>2020</v>
      </c>
      <c r="AR456">
        <v>23</v>
      </c>
    </row>
    <row r="457" spans="1:44">
      <c r="A457" t="s">
        <v>44</v>
      </c>
      <c r="B457" s="2">
        <v>43787</v>
      </c>
      <c r="C457" s="2">
        <v>43866</v>
      </c>
      <c r="D457" t="s">
        <v>90</v>
      </c>
      <c r="E457">
        <v>60</v>
      </c>
      <c r="F457" t="s">
        <v>185</v>
      </c>
      <c r="G457" t="s">
        <v>269</v>
      </c>
      <c r="J457">
        <v>445.51000976</v>
      </c>
      <c r="K457">
        <v>28</v>
      </c>
      <c r="L457">
        <v>55</v>
      </c>
      <c r="M457" t="s">
        <v>332</v>
      </c>
      <c r="N457">
        <v>75</v>
      </c>
      <c r="O457" t="s">
        <v>333</v>
      </c>
      <c r="P457">
        <f>"03252/0366"</f>
        <v>0</v>
      </c>
      <c r="Q457" t="s">
        <v>708</v>
      </c>
      <c r="R457" t="s">
        <v>956</v>
      </c>
      <c r="S457" s="2">
        <v>43787</v>
      </c>
      <c r="T457" t="s">
        <v>962</v>
      </c>
      <c r="U457">
        <v>1</v>
      </c>
      <c r="V457" t="s">
        <v>973</v>
      </c>
      <c r="X457">
        <v>36</v>
      </c>
      <c r="AA457">
        <v>0</v>
      </c>
      <c r="AB457">
        <v>0</v>
      </c>
      <c r="AC457" t="s">
        <v>1006</v>
      </c>
      <c r="AG457">
        <v>0</v>
      </c>
      <c r="AI457">
        <v>44.71472</v>
      </c>
      <c r="AJ457" t="s">
        <v>973</v>
      </c>
      <c r="AL457">
        <v>-105.89405039</v>
      </c>
      <c r="AN457" t="s">
        <v>1203</v>
      </c>
      <c r="AO457">
        <v>2.872317793359923</v>
      </c>
      <c r="AP457" t="s">
        <v>1519</v>
      </c>
      <c r="AQ457">
        <v>2020</v>
      </c>
      <c r="AR457">
        <v>23</v>
      </c>
    </row>
    <row r="458" spans="1:44">
      <c r="A458" t="s">
        <v>44</v>
      </c>
      <c r="B458" s="2">
        <v>43787</v>
      </c>
      <c r="C458" s="2">
        <v>43866</v>
      </c>
      <c r="D458" t="s">
        <v>90</v>
      </c>
      <c r="E458">
        <v>60</v>
      </c>
      <c r="F458" t="s">
        <v>185</v>
      </c>
      <c r="G458" t="s">
        <v>269</v>
      </c>
      <c r="J458">
        <v>445.51000976</v>
      </c>
      <c r="K458">
        <v>28</v>
      </c>
      <c r="L458">
        <v>55</v>
      </c>
      <c r="M458" t="s">
        <v>332</v>
      </c>
      <c r="N458">
        <v>75</v>
      </c>
      <c r="O458" t="s">
        <v>333</v>
      </c>
      <c r="P458">
        <f>"03252/0366"</f>
        <v>0</v>
      </c>
      <c r="Q458" t="s">
        <v>708</v>
      </c>
      <c r="R458" t="s">
        <v>956</v>
      </c>
      <c r="S458" s="2">
        <v>43787</v>
      </c>
      <c r="T458" t="s">
        <v>962</v>
      </c>
      <c r="U458">
        <v>1</v>
      </c>
      <c r="V458" t="s">
        <v>973</v>
      </c>
      <c r="X458">
        <v>36</v>
      </c>
      <c r="AA458">
        <v>0</v>
      </c>
      <c r="AB458">
        <v>0</v>
      </c>
      <c r="AC458" t="s">
        <v>1006</v>
      </c>
      <c r="AG458">
        <v>0</v>
      </c>
      <c r="AI458">
        <v>44.71472</v>
      </c>
      <c r="AJ458" t="s">
        <v>973</v>
      </c>
      <c r="AL458">
        <v>-105.89405039</v>
      </c>
      <c r="AN458" t="s">
        <v>1203</v>
      </c>
      <c r="AO458">
        <v>2.872317793359923</v>
      </c>
      <c r="AP458" t="s">
        <v>1519</v>
      </c>
      <c r="AQ458">
        <v>2020</v>
      </c>
      <c r="AR458">
        <v>23</v>
      </c>
    </row>
    <row r="459" spans="1:44">
      <c r="A459" t="s">
        <v>44</v>
      </c>
      <c r="B459" s="2">
        <v>43787</v>
      </c>
      <c r="C459" s="2">
        <v>43866</v>
      </c>
      <c r="D459" t="s">
        <v>90</v>
      </c>
      <c r="E459">
        <v>60</v>
      </c>
      <c r="F459" t="s">
        <v>185</v>
      </c>
      <c r="G459" t="s">
        <v>269</v>
      </c>
      <c r="J459">
        <v>445.51000976</v>
      </c>
      <c r="K459">
        <v>28</v>
      </c>
      <c r="L459">
        <v>55</v>
      </c>
      <c r="M459" t="s">
        <v>332</v>
      </c>
      <c r="N459">
        <v>75</v>
      </c>
      <c r="O459" t="s">
        <v>333</v>
      </c>
      <c r="P459">
        <f>"03252/0366"</f>
        <v>0</v>
      </c>
      <c r="Q459" t="s">
        <v>708</v>
      </c>
      <c r="R459" t="s">
        <v>956</v>
      </c>
      <c r="S459" s="2">
        <v>43787</v>
      </c>
      <c r="T459" t="s">
        <v>962</v>
      </c>
      <c r="U459">
        <v>1</v>
      </c>
      <c r="V459" t="s">
        <v>973</v>
      </c>
      <c r="X459">
        <v>36</v>
      </c>
      <c r="AA459">
        <v>0</v>
      </c>
      <c r="AB459">
        <v>0</v>
      </c>
      <c r="AC459" t="s">
        <v>1006</v>
      </c>
      <c r="AG459">
        <v>0</v>
      </c>
      <c r="AI459">
        <v>44.71472</v>
      </c>
      <c r="AJ459" t="s">
        <v>973</v>
      </c>
      <c r="AL459">
        <v>-105.89405039</v>
      </c>
      <c r="AN459" t="s">
        <v>1203</v>
      </c>
      <c r="AO459">
        <v>2.872317793359923</v>
      </c>
      <c r="AP459" t="s">
        <v>1519</v>
      </c>
      <c r="AQ459">
        <v>2020</v>
      </c>
      <c r="AR459">
        <v>23</v>
      </c>
    </row>
    <row r="460" spans="1:44">
      <c r="A460" t="s">
        <v>44</v>
      </c>
      <c r="B460" s="2">
        <v>43787</v>
      </c>
      <c r="C460" s="2">
        <v>43866</v>
      </c>
      <c r="D460" t="s">
        <v>90</v>
      </c>
      <c r="E460">
        <v>60</v>
      </c>
      <c r="F460" t="s">
        <v>185</v>
      </c>
      <c r="G460" t="s">
        <v>269</v>
      </c>
      <c r="J460">
        <v>445.51000976</v>
      </c>
      <c r="K460">
        <v>29</v>
      </c>
      <c r="L460">
        <v>55</v>
      </c>
      <c r="M460" t="s">
        <v>332</v>
      </c>
      <c r="N460">
        <v>75</v>
      </c>
      <c r="O460" t="s">
        <v>333</v>
      </c>
      <c r="P460">
        <f>"03252/0366"</f>
        <v>0</v>
      </c>
      <c r="Q460" t="s">
        <v>708</v>
      </c>
      <c r="R460" t="s">
        <v>956</v>
      </c>
      <c r="S460" s="2">
        <v>43787</v>
      </c>
      <c r="T460" t="s">
        <v>962</v>
      </c>
      <c r="U460">
        <v>1</v>
      </c>
      <c r="V460" t="s">
        <v>973</v>
      </c>
      <c r="X460">
        <v>36</v>
      </c>
      <c r="AA460">
        <v>0</v>
      </c>
      <c r="AB460">
        <v>0</v>
      </c>
      <c r="AC460" t="s">
        <v>1006</v>
      </c>
      <c r="AG460">
        <v>0</v>
      </c>
      <c r="AI460">
        <v>44.71459409</v>
      </c>
      <c r="AJ460" t="s">
        <v>973</v>
      </c>
      <c r="AL460">
        <v>-105.91419282</v>
      </c>
      <c r="AN460" t="s">
        <v>1212</v>
      </c>
      <c r="AO460">
        <v>2.657997571027831</v>
      </c>
      <c r="AP460" t="s">
        <v>1525</v>
      </c>
      <c r="AQ460">
        <v>2020</v>
      </c>
      <c r="AR460">
        <v>23</v>
      </c>
    </row>
    <row r="461" spans="1:44">
      <c r="A461" t="s">
        <v>44</v>
      </c>
      <c r="B461" s="2">
        <v>43829</v>
      </c>
      <c r="C461" s="2">
        <v>43879</v>
      </c>
      <c r="D461" t="s">
        <v>91</v>
      </c>
      <c r="E461">
        <v>60</v>
      </c>
      <c r="F461" t="s">
        <v>186</v>
      </c>
      <c r="G461" t="s">
        <v>269</v>
      </c>
      <c r="J461">
        <v>281.30999755</v>
      </c>
      <c r="K461">
        <v>28</v>
      </c>
      <c r="L461">
        <v>55</v>
      </c>
      <c r="M461" t="s">
        <v>332</v>
      </c>
      <c r="N461">
        <v>75</v>
      </c>
      <c r="O461" t="s">
        <v>333</v>
      </c>
      <c r="P461" t="s">
        <v>412</v>
      </c>
      <c r="Q461" t="s">
        <v>709</v>
      </c>
      <c r="R461" t="s">
        <v>956</v>
      </c>
      <c r="S461" s="2">
        <v>43829</v>
      </c>
      <c r="T461" t="s">
        <v>962</v>
      </c>
      <c r="U461">
        <v>1</v>
      </c>
      <c r="V461" t="s">
        <v>973</v>
      </c>
      <c r="X461">
        <v>36</v>
      </c>
      <c r="AA461">
        <v>0</v>
      </c>
      <c r="AB461">
        <v>0</v>
      </c>
      <c r="AC461" t="s">
        <v>1006</v>
      </c>
      <c r="AG461">
        <v>0</v>
      </c>
      <c r="AI461">
        <v>44.71472</v>
      </c>
      <c r="AJ461" t="s">
        <v>973</v>
      </c>
      <c r="AL461">
        <v>-105.89405039</v>
      </c>
      <c r="AN461" t="s">
        <v>1203</v>
      </c>
      <c r="AO461">
        <v>2.872317793359923</v>
      </c>
      <c r="AP461" t="s">
        <v>1519</v>
      </c>
      <c r="AQ461">
        <v>2020</v>
      </c>
      <c r="AR461">
        <v>23</v>
      </c>
    </row>
    <row r="462" spans="1:44">
      <c r="A462" t="s">
        <v>44</v>
      </c>
      <c r="B462" s="2">
        <v>43829</v>
      </c>
      <c r="C462" s="2">
        <v>43879</v>
      </c>
      <c r="D462" t="s">
        <v>91</v>
      </c>
      <c r="E462">
        <v>60</v>
      </c>
      <c r="F462" t="s">
        <v>186</v>
      </c>
      <c r="G462" t="s">
        <v>269</v>
      </c>
      <c r="J462">
        <v>281.30999755</v>
      </c>
      <c r="K462">
        <v>28</v>
      </c>
      <c r="L462">
        <v>55</v>
      </c>
      <c r="M462" t="s">
        <v>332</v>
      </c>
      <c r="N462">
        <v>75</v>
      </c>
      <c r="O462" t="s">
        <v>333</v>
      </c>
      <c r="P462" t="s">
        <v>412</v>
      </c>
      <c r="Q462" t="s">
        <v>709</v>
      </c>
      <c r="R462" t="s">
        <v>956</v>
      </c>
      <c r="S462" s="2">
        <v>43829</v>
      </c>
      <c r="T462" t="s">
        <v>962</v>
      </c>
      <c r="U462">
        <v>1</v>
      </c>
      <c r="V462" t="s">
        <v>973</v>
      </c>
      <c r="X462">
        <v>36</v>
      </c>
      <c r="AA462">
        <v>0</v>
      </c>
      <c r="AB462">
        <v>0</v>
      </c>
      <c r="AC462" t="s">
        <v>1006</v>
      </c>
      <c r="AG462">
        <v>0</v>
      </c>
      <c r="AI462">
        <v>44.71472</v>
      </c>
      <c r="AJ462" t="s">
        <v>973</v>
      </c>
      <c r="AL462">
        <v>-105.89405039</v>
      </c>
      <c r="AN462" t="s">
        <v>1203</v>
      </c>
      <c r="AO462">
        <v>2.872317793359923</v>
      </c>
      <c r="AP462" t="s">
        <v>1519</v>
      </c>
      <c r="AQ462">
        <v>2020</v>
      </c>
      <c r="AR462">
        <v>23</v>
      </c>
    </row>
    <row r="463" spans="1:44">
      <c r="A463" t="s">
        <v>44</v>
      </c>
      <c r="B463" s="2">
        <v>43829</v>
      </c>
      <c r="C463" s="2">
        <v>43879</v>
      </c>
      <c r="D463" t="s">
        <v>91</v>
      </c>
      <c r="E463">
        <v>60</v>
      </c>
      <c r="F463" t="s">
        <v>186</v>
      </c>
      <c r="G463" t="s">
        <v>269</v>
      </c>
      <c r="J463">
        <v>281.30999755</v>
      </c>
      <c r="K463">
        <v>28</v>
      </c>
      <c r="L463">
        <v>55</v>
      </c>
      <c r="M463" t="s">
        <v>332</v>
      </c>
      <c r="N463">
        <v>75</v>
      </c>
      <c r="O463" t="s">
        <v>333</v>
      </c>
      <c r="P463" t="s">
        <v>412</v>
      </c>
      <c r="Q463" t="s">
        <v>709</v>
      </c>
      <c r="R463" t="s">
        <v>956</v>
      </c>
      <c r="S463" s="2">
        <v>43829</v>
      </c>
      <c r="T463" t="s">
        <v>962</v>
      </c>
      <c r="U463">
        <v>1</v>
      </c>
      <c r="V463" t="s">
        <v>973</v>
      </c>
      <c r="X463">
        <v>36</v>
      </c>
      <c r="AA463">
        <v>0</v>
      </c>
      <c r="AB463">
        <v>0</v>
      </c>
      <c r="AC463" t="s">
        <v>1006</v>
      </c>
      <c r="AG463">
        <v>0</v>
      </c>
      <c r="AI463">
        <v>44.71472</v>
      </c>
      <c r="AJ463" t="s">
        <v>973</v>
      </c>
      <c r="AL463">
        <v>-105.89405039</v>
      </c>
      <c r="AN463" t="s">
        <v>1203</v>
      </c>
      <c r="AO463">
        <v>2.872317793359923</v>
      </c>
      <c r="AP463" t="s">
        <v>1519</v>
      </c>
      <c r="AQ463">
        <v>2020</v>
      </c>
      <c r="AR463">
        <v>23</v>
      </c>
    </row>
    <row r="464" spans="1:44">
      <c r="A464" t="s">
        <v>44</v>
      </c>
      <c r="B464" s="2">
        <v>43829</v>
      </c>
      <c r="C464" s="2">
        <v>43879</v>
      </c>
      <c r="D464" t="s">
        <v>91</v>
      </c>
      <c r="E464">
        <v>60</v>
      </c>
      <c r="F464" t="s">
        <v>186</v>
      </c>
      <c r="G464" t="s">
        <v>269</v>
      </c>
      <c r="J464">
        <v>281.30999755</v>
      </c>
      <c r="K464">
        <v>29</v>
      </c>
      <c r="L464">
        <v>55</v>
      </c>
      <c r="M464" t="s">
        <v>332</v>
      </c>
      <c r="N464">
        <v>75</v>
      </c>
      <c r="O464" t="s">
        <v>333</v>
      </c>
      <c r="P464" t="s">
        <v>412</v>
      </c>
      <c r="Q464" t="s">
        <v>709</v>
      </c>
      <c r="R464" t="s">
        <v>956</v>
      </c>
      <c r="S464" s="2">
        <v>43829</v>
      </c>
      <c r="T464" t="s">
        <v>962</v>
      </c>
      <c r="U464">
        <v>1</v>
      </c>
      <c r="V464" t="s">
        <v>973</v>
      </c>
      <c r="X464">
        <v>36</v>
      </c>
      <c r="AA464">
        <v>0</v>
      </c>
      <c r="AB464">
        <v>0</v>
      </c>
      <c r="AC464" t="s">
        <v>1006</v>
      </c>
      <c r="AG464">
        <v>0</v>
      </c>
      <c r="AI464">
        <v>44.71459409</v>
      </c>
      <c r="AJ464" t="s">
        <v>973</v>
      </c>
      <c r="AL464">
        <v>-105.91419282</v>
      </c>
      <c r="AN464" t="s">
        <v>1212</v>
      </c>
      <c r="AO464">
        <v>2.657997571027831</v>
      </c>
      <c r="AP464" t="s">
        <v>1525</v>
      </c>
      <c r="AQ464">
        <v>2020</v>
      </c>
      <c r="AR464">
        <v>23</v>
      </c>
    </row>
    <row r="465" spans="1:44">
      <c r="A465" t="s">
        <v>44</v>
      </c>
      <c r="B465" s="2">
        <v>43839</v>
      </c>
      <c r="C465" s="2">
        <v>43879</v>
      </c>
      <c r="D465" t="s">
        <v>92</v>
      </c>
      <c r="E465">
        <v>60</v>
      </c>
      <c r="F465" t="s">
        <v>187</v>
      </c>
      <c r="G465" t="s">
        <v>269</v>
      </c>
      <c r="J465">
        <v>445.51000976</v>
      </c>
      <c r="K465">
        <v>28</v>
      </c>
      <c r="L465">
        <v>55</v>
      </c>
      <c r="M465" t="s">
        <v>332</v>
      </c>
      <c r="N465">
        <v>75</v>
      </c>
      <c r="O465" t="s">
        <v>333</v>
      </c>
      <c r="P465" t="s">
        <v>413</v>
      </c>
      <c r="Q465" t="s">
        <v>710</v>
      </c>
      <c r="R465" t="s">
        <v>956</v>
      </c>
      <c r="S465" s="2">
        <v>43839</v>
      </c>
      <c r="T465" t="s">
        <v>962</v>
      </c>
      <c r="U465">
        <v>1</v>
      </c>
      <c r="V465" t="s">
        <v>973</v>
      </c>
      <c r="X465">
        <v>36</v>
      </c>
      <c r="AA465">
        <v>0</v>
      </c>
      <c r="AB465">
        <v>0</v>
      </c>
      <c r="AC465" t="s">
        <v>1006</v>
      </c>
      <c r="AG465">
        <v>0</v>
      </c>
      <c r="AI465">
        <v>44.71472</v>
      </c>
      <c r="AJ465" t="s">
        <v>973</v>
      </c>
      <c r="AL465">
        <v>-105.89405039</v>
      </c>
      <c r="AN465" t="s">
        <v>1203</v>
      </c>
      <c r="AO465">
        <v>2.872317793359923</v>
      </c>
      <c r="AP465" t="s">
        <v>1519</v>
      </c>
      <c r="AQ465">
        <v>2020</v>
      </c>
      <c r="AR465">
        <v>23</v>
      </c>
    </row>
    <row r="466" spans="1:44">
      <c r="A466" t="s">
        <v>44</v>
      </c>
      <c r="B466" s="2">
        <v>43839</v>
      </c>
      <c r="C466" s="2">
        <v>43879</v>
      </c>
      <c r="D466" t="s">
        <v>92</v>
      </c>
      <c r="E466">
        <v>60</v>
      </c>
      <c r="F466" t="s">
        <v>187</v>
      </c>
      <c r="G466" t="s">
        <v>269</v>
      </c>
      <c r="J466">
        <v>445.51000976</v>
      </c>
      <c r="K466">
        <v>28</v>
      </c>
      <c r="L466">
        <v>55</v>
      </c>
      <c r="M466" t="s">
        <v>332</v>
      </c>
      <c r="N466">
        <v>75</v>
      </c>
      <c r="O466" t="s">
        <v>333</v>
      </c>
      <c r="P466" t="s">
        <v>413</v>
      </c>
      <c r="Q466" t="s">
        <v>710</v>
      </c>
      <c r="R466" t="s">
        <v>956</v>
      </c>
      <c r="S466" s="2">
        <v>43839</v>
      </c>
      <c r="T466" t="s">
        <v>962</v>
      </c>
      <c r="U466">
        <v>1</v>
      </c>
      <c r="V466" t="s">
        <v>973</v>
      </c>
      <c r="X466">
        <v>36</v>
      </c>
      <c r="AA466">
        <v>0</v>
      </c>
      <c r="AB466">
        <v>0</v>
      </c>
      <c r="AC466" t="s">
        <v>1006</v>
      </c>
      <c r="AG466">
        <v>0</v>
      </c>
      <c r="AI466">
        <v>44.71472</v>
      </c>
      <c r="AJ466" t="s">
        <v>973</v>
      </c>
      <c r="AL466">
        <v>-105.89405039</v>
      </c>
      <c r="AN466" t="s">
        <v>1203</v>
      </c>
      <c r="AO466">
        <v>2.872317793359923</v>
      </c>
      <c r="AP466" t="s">
        <v>1519</v>
      </c>
      <c r="AQ466">
        <v>2020</v>
      </c>
      <c r="AR466">
        <v>23</v>
      </c>
    </row>
    <row r="467" spans="1:44">
      <c r="A467" t="s">
        <v>44</v>
      </c>
      <c r="B467" s="2">
        <v>43839</v>
      </c>
      <c r="C467" s="2">
        <v>43879</v>
      </c>
      <c r="D467" t="s">
        <v>92</v>
      </c>
      <c r="E467">
        <v>60</v>
      </c>
      <c r="F467" t="s">
        <v>187</v>
      </c>
      <c r="G467" t="s">
        <v>269</v>
      </c>
      <c r="J467">
        <v>445.51000976</v>
      </c>
      <c r="K467">
        <v>29</v>
      </c>
      <c r="L467">
        <v>55</v>
      </c>
      <c r="M467" t="s">
        <v>332</v>
      </c>
      <c r="N467">
        <v>75</v>
      </c>
      <c r="O467" t="s">
        <v>333</v>
      </c>
      <c r="P467" t="s">
        <v>413</v>
      </c>
      <c r="Q467" t="s">
        <v>710</v>
      </c>
      <c r="R467" t="s">
        <v>956</v>
      </c>
      <c r="S467" s="2">
        <v>43839</v>
      </c>
      <c r="T467" t="s">
        <v>962</v>
      </c>
      <c r="U467">
        <v>1</v>
      </c>
      <c r="V467" t="s">
        <v>973</v>
      </c>
      <c r="X467">
        <v>36</v>
      </c>
      <c r="AA467">
        <v>0</v>
      </c>
      <c r="AB467">
        <v>0</v>
      </c>
      <c r="AC467" t="s">
        <v>1006</v>
      </c>
      <c r="AG467">
        <v>0</v>
      </c>
      <c r="AI467">
        <v>44.71459409</v>
      </c>
      <c r="AJ467" t="s">
        <v>973</v>
      </c>
      <c r="AL467">
        <v>-105.91419282</v>
      </c>
      <c r="AN467" t="s">
        <v>1212</v>
      </c>
      <c r="AO467">
        <v>2.657997571027831</v>
      </c>
      <c r="AP467" t="s">
        <v>1525</v>
      </c>
      <c r="AQ467">
        <v>2020</v>
      </c>
      <c r="AR467">
        <v>23</v>
      </c>
    </row>
    <row r="468" spans="1:44">
      <c r="A468" t="s">
        <v>44</v>
      </c>
      <c r="B468" s="2">
        <v>43839</v>
      </c>
      <c r="C468" s="2">
        <v>43879</v>
      </c>
      <c r="D468" t="s">
        <v>92</v>
      </c>
      <c r="E468">
        <v>60</v>
      </c>
      <c r="F468" t="s">
        <v>187</v>
      </c>
      <c r="G468" t="s">
        <v>269</v>
      </c>
      <c r="J468">
        <v>445.51000976</v>
      </c>
      <c r="K468">
        <v>28</v>
      </c>
      <c r="L468">
        <v>55</v>
      </c>
      <c r="M468" t="s">
        <v>332</v>
      </c>
      <c r="N468">
        <v>75</v>
      </c>
      <c r="O468" t="s">
        <v>333</v>
      </c>
      <c r="P468" t="s">
        <v>413</v>
      </c>
      <c r="Q468" t="s">
        <v>710</v>
      </c>
      <c r="R468" t="s">
        <v>956</v>
      </c>
      <c r="S468" s="2">
        <v>43839</v>
      </c>
      <c r="T468" t="s">
        <v>962</v>
      </c>
      <c r="U468">
        <v>1</v>
      </c>
      <c r="V468" t="s">
        <v>973</v>
      </c>
      <c r="X468">
        <v>36</v>
      </c>
      <c r="AA468">
        <v>0</v>
      </c>
      <c r="AB468">
        <v>0</v>
      </c>
      <c r="AC468" t="s">
        <v>1006</v>
      </c>
      <c r="AG468">
        <v>0</v>
      </c>
      <c r="AI468">
        <v>44.71472</v>
      </c>
      <c r="AJ468" t="s">
        <v>973</v>
      </c>
      <c r="AL468">
        <v>-105.89405039</v>
      </c>
      <c r="AN468" t="s">
        <v>1203</v>
      </c>
      <c r="AO468">
        <v>2.872317793359923</v>
      </c>
      <c r="AP468" t="s">
        <v>1519</v>
      </c>
      <c r="AQ468">
        <v>2020</v>
      </c>
      <c r="AR468">
        <v>23</v>
      </c>
    </row>
    <row r="469" spans="1:44">
      <c r="A469" t="s">
        <v>44</v>
      </c>
      <c r="B469" s="2">
        <v>43677</v>
      </c>
      <c r="C469" s="2">
        <v>43754</v>
      </c>
      <c r="D469" t="s">
        <v>93</v>
      </c>
      <c r="E469">
        <v>60</v>
      </c>
      <c r="F469" t="s">
        <v>188</v>
      </c>
      <c r="G469" t="s">
        <v>269</v>
      </c>
      <c r="J469">
        <v>319.38000488</v>
      </c>
      <c r="K469">
        <v>14</v>
      </c>
      <c r="L469">
        <v>54</v>
      </c>
      <c r="M469" t="s">
        <v>332</v>
      </c>
      <c r="N469">
        <v>76</v>
      </c>
      <c r="O469" t="s">
        <v>333</v>
      </c>
      <c r="P469">
        <f>"03233/0299"</f>
        <v>0</v>
      </c>
      <c r="Q469" t="s">
        <v>711</v>
      </c>
      <c r="R469" t="s">
        <v>956</v>
      </c>
      <c r="S469" s="2">
        <v>43677</v>
      </c>
      <c r="T469" t="s">
        <v>962</v>
      </c>
      <c r="U469">
        <v>1</v>
      </c>
      <c r="V469" t="s">
        <v>973</v>
      </c>
      <c r="X469">
        <v>36</v>
      </c>
      <c r="AA469">
        <v>0</v>
      </c>
      <c r="AB469">
        <v>0</v>
      </c>
      <c r="AC469" t="s">
        <v>1006</v>
      </c>
      <c r="AG469">
        <v>0</v>
      </c>
      <c r="AI469">
        <v>44.65772782</v>
      </c>
      <c r="AJ469" t="s">
        <v>973</v>
      </c>
      <c r="AL469">
        <v>-105.97046207</v>
      </c>
      <c r="AN469" t="s">
        <v>1213</v>
      </c>
      <c r="AO469">
        <v>2.977141308010606</v>
      </c>
      <c r="AP469" t="s">
        <v>1522</v>
      </c>
      <c r="AQ469">
        <v>2019</v>
      </c>
      <c r="AR469">
        <v>23</v>
      </c>
    </row>
    <row r="470" spans="1:44">
      <c r="A470" t="s">
        <v>44</v>
      </c>
      <c r="B470" s="2">
        <v>43658</v>
      </c>
      <c r="C470" s="2">
        <v>43748</v>
      </c>
      <c r="D470" t="s">
        <v>94</v>
      </c>
      <c r="E470">
        <v>48</v>
      </c>
      <c r="F470" t="s">
        <v>189</v>
      </c>
      <c r="G470" t="s">
        <v>269</v>
      </c>
      <c r="J470">
        <v>1632.77001953</v>
      </c>
      <c r="K470">
        <v>24</v>
      </c>
      <c r="L470">
        <v>54</v>
      </c>
      <c r="M470" t="s">
        <v>332</v>
      </c>
      <c r="N470">
        <v>76</v>
      </c>
      <c r="O470" t="s">
        <v>333</v>
      </c>
      <c r="P470">
        <f>"03232/0311"</f>
        <v>0</v>
      </c>
      <c r="Q470" t="s">
        <v>712</v>
      </c>
      <c r="R470" t="s">
        <v>956</v>
      </c>
      <c r="S470" s="2">
        <v>43658</v>
      </c>
      <c r="T470" t="s">
        <v>962</v>
      </c>
      <c r="U470">
        <v>1</v>
      </c>
      <c r="V470" t="s">
        <v>973</v>
      </c>
      <c r="X470">
        <v>24</v>
      </c>
      <c r="AA470">
        <v>0</v>
      </c>
      <c r="AB470">
        <v>0</v>
      </c>
      <c r="AC470" t="s">
        <v>1018</v>
      </c>
      <c r="AG470">
        <v>0</v>
      </c>
      <c r="AI470">
        <v>44.64364006</v>
      </c>
      <c r="AJ470" t="s">
        <v>973</v>
      </c>
      <c r="AL470">
        <v>-105.9502205</v>
      </c>
      <c r="AN470" t="s">
        <v>1214</v>
      </c>
      <c r="AO470">
        <v>2.810658350428493</v>
      </c>
      <c r="AP470" t="s">
        <v>1522</v>
      </c>
      <c r="AQ470">
        <v>2019</v>
      </c>
      <c r="AR470">
        <v>23</v>
      </c>
    </row>
    <row r="471" spans="1:44">
      <c r="A471" t="s">
        <v>44</v>
      </c>
      <c r="B471" s="2">
        <v>43658</v>
      </c>
      <c r="C471" s="2">
        <v>43748</v>
      </c>
      <c r="D471" t="s">
        <v>94</v>
      </c>
      <c r="E471">
        <v>48</v>
      </c>
      <c r="F471" t="s">
        <v>189</v>
      </c>
      <c r="G471" t="s">
        <v>269</v>
      </c>
      <c r="J471">
        <v>1632.77001953</v>
      </c>
      <c r="K471">
        <v>24</v>
      </c>
      <c r="L471">
        <v>54</v>
      </c>
      <c r="M471" t="s">
        <v>332</v>
      </c>
      <c r="N471">
        <v>76</v>
      </c>
      <c r="O471" t="s">
        <v>333</v>
      </c>
      <c r="P471">
        <f>"03232/0311"</f>
        <v>0</v>
      </c>
      <c r="Q471" t="s">
        <v>712</v>
      </c>
      <c r="R471" t="s">
        <v>956</v>
      </c>
      <c r="S471" s="2">
        <v>43658</v>
      </c>
      <c r="T471" t="s">
        <v>962</v>
      </c>
      <c r="U471">
        <v>1</v>
      </c>
      <c r="V471" t="s">
        <v>973</v>
      </c>
      <c r="X471">
        <v>24</v>
      </c>
      <c r="AA471">
        <v>0</v>
      </c>
      <c r="AB471">
        <v>0</v>
      </c>
      <c r="AC471" t="s">
        <v>1018</v>
      </c>
      <c r="AG471">
        <v>0</v>
      </c>
      <c r="AI471">
        <v>44.64364006</v>
      </c>
      <c r="AJ471" t="s">
        <v>973</v>
      </c>
      <c r="AL471">
        <v>-105.9502205</v>
      </c>
      <c r="AN471" t="s">
        <v>1214</v>
      </c>
      <c r="AO471">
        <v>2.810658350428493</v>
      </c>
      <c r="AP471" t="s">
        <v>1522</v>
      </c>
      <c r="AQ471">
        <v>2019</v>
      </c>
      <c r="AR471">
        <v>23</v>
      </c>
    </row>
    <row r="472" spans="1:44">
      <c r="A472" t="s">
        <v>44</v>
      </c>
      <c r="B472" s="2">
        <v>43658</v>
      </c>
      <c r="C472" s="2">
        <v>43748</v>
      </c>
      <c r="D472" t="s">
        <v>94</v>
      </c>
      <c r="E472">
        <v>48</v>
      </c>
      <c r="F472" t="s">
        <v>189</v>
      </c>
      <c r="G472" t="s">
        <v>269</v>
      </c>
      <c r="J472">
        <v>1632.77001953</v>
      </c>
      <c r="K472">
        <v>24</v>
      </c>
      <c r="L472">
        <v>54</v>
      </c>
      <c r="M472" t="s">
        <v>332</v>
      </c>
      <c r="N472">
        <v>76</v>
      </c>
      <c r="O472" t="s">
        <v>333</v>
      </c>
      <c r="P472">
        <f>"03232/0311"</f>
        <v>0</v>
      </c>
      <c r="Q472" t="s">
        <v>712</v>
      </c>
      <c r="R472" t="s">
        <v>956</v>
      </c>
      <c r="S472" s="2">
        <v>43658</v>
      </c>
      <c r="T472" t="s">
        <v>962</v>
      </c>
      <c r="U472">
        <v>1</v>
      </c>
      <c r="V472" t="s">
        <v>973</v>
      </c>
      <c r="X472">
        <v>24</v>
      </c>
      <c r="AA472">
        <v>0</v>
      </c>
      <c r="AB472">
        <v>0</v>
      </c>
      <c r="AC472" t="s">
        <v>1018</v>
      </c>
      <c r="AG472">
        <v>0</v>
      </c>
      <c r="AI472">
        <v>44.64364006</v>
      </c>
      <c r="AJ472" t="s">
        <v>973</v>
      </c>
      <c r="AL472">
        <v>-105.9502205</v>
      </c>
      <c r="AN472" t="s">
        <v>1214</v>
      </c>
      <c r="AO472">
        <v>2.810658350428493</v>
      </c>
      <c r="AP472" t="s">
        <v>1522</v>
      </c>
      <c r="AQ472">
        <v>2019</v>
      </c>
      <c r="AR472">
        <v>23</v>
      </c>
    </row>
    <row r="473" spans="1:44">
      <c r="A473" t="s">
        <v>44</v>
      </c>
      <c r="B473" s="2">
        <v>43658</v>
      </c>
      <c r="C473" s="2">
        <v>43748</v>
      </c>
      <c r="D473" t="s">
        <v>94</v>
      </c>
      <c r="E473">
        <v>48</v>
      </c>
      <c r="F473" t="s">
        <v>189</v>
      </c>
      <c r="G473" t="s">
        <v>269</v>
      </c>
      <c r="J473">
        <v>1632.77001953</v>
      </c>
      <c r="K473">
        <v>24</v>
      </c>
      <c r="L473">
        <v>54</v>
      </c>
      <c r="M473" t="s">
        <v>332</v>
      </c>
      <c r="N473">
        <v>76</v>
      </c>
      <c r="O473" t="s">
        <v>333</v>
      </c>
      <c r="P473">
        <f>"03232/0311"</f>
        <v>0</v>
      </c>
      <c r="Q473" t="s">
        <v>712</v>
      </c>
      <c r="R473" t="s">
        <v>956</v>
      </c>
      <c r="S473" s="2">
        <v>43658</v>
      </c>
      <c r="T473" t="s">
        <v>962</v>
      </c>
      <c r="U473">
        <v>1</v>
      </c>
      <c r="V473" t="s">
        <v>973</v>
      </c>
      <c r="X473">
        <v>24</v>
      </c>
      <c r="AA473">
        <v>0</v>
      </c>
      <c r="AB473">
        <v>0</v>
      </c>
      <c r="AC473" t="s">
        <v>1018</v>
      </c>
      <c r="AG473">
        <v>0</v>
      </c>
      <c r="AI473">
        <v>44.64364006</v>
      </c>
      <c r="AJ473" t="s">
        <v>973</v>
      </c>
      <c r="AL473">
        <v>-105.9502205</v>
      </c>
      <c r="AN473" t="s">
        <v>1214</v>
      </c>
      <c r="AO473">
        <v>2.810658350428493</v>
      </c>
      <c r="AP473" t="s">
        <v>1522</v>
      </c>
      <c r="AQ473">
        <v>2019</v>
      </c>
      <c r="AR473">
        <v>23</v>
      </c>
    </row>
    <row r="474" spans="1:44">
      <c r="A474" t="s">
        <v>44</v>
      </c>
      <c r="B474" s="2">
        <v>43782</v>
      </c>
      <c r="C474" s="2">
        <v>43854</v>
      </c>
      <c r="D474" t="s">
        <v>81</v>
      </c>
      <c r="E474">
        <v>60</v>
      </c>
      <c r="F474" t="s">
        <v>190</v>
      </c>
      <c r="G474" t="s">
        <v>269</v>
      </c>
      <c r="J474">
        <v>281.30999755</v>
      </c>
      <c r="K474">
        <v>28</v>
      </c>
      <c r="L474">
        <v>55</v>
      </c>
      <c r="M474" t="s">
        <v>332</v>
      </c>
      <c r="N474">
        <v>75</v>
      </c>
      <c r="O474" t="s">
        <v>333</v>
      </c>
      <c r="P474">
        <f>"03249/0456"</f>
        <v>0</v>
      </c>
      <c r="Q474" t="s">
        <v>713</v>
      </c>
      <c r="R474" t="s">
        <v>956</v>
      </c>
      <c r="S474" s="2">
        <v>43782</v>
      </c>
      <c r="T474" t="s">
        <v>963</v>
      </c>
      <c r="U474">
        <v>1</v>
      </c>
      <c r="V474" t="s">
        <v>973</v>
      </c>
      <c r="X474">
        <v>36</v>
      </c>
      <c r="AA474">
        <v>0</v>
      </c>
      <c r="AB474">
        <v>0</v>
      </c>
      <c r="AC474" t="s">
        <v>1006</v>
      </c>
      <c r="AG474">
        <v>0</v>
      </c>
      <c r="AI474">
        <v>44.71472</v>
      </c>
      <c r="AJ474" t="s">
        <v>973</v>
      </c>
      <c r="AL474">
        <v>-105.89405039</v>
      </c>
      <c r="AN474" t="s">
        <v>1203</v>
      </c>
      <c r="AO474">
        <v>2.872317793359923</v>
      </c>
      <c r="AP474" t="s">
        <v>1519</v>
      </c>
      <c r="AQ474">
        <v>2020</v>
      </c>
      <c r="AR474">
        <v>23</v>
      </c>
    </row>
    <row r="475" spans="1:44">
      <c r="A475" t="s">
        <v>44</v>
      </c>
      <c r="B475" s="2">
        <v>43782</v>
      </c>
      <c r="C475" s="2">
        <v>43854</v>
      </c>
      <c r="D475" t="s">
        <v>81</v>
      </c>
      <c r="E475">
        <v>60</v>
      </c>
      <c r="F475" t="s">
        <v>190</v>
      </c>
      <c r="G475" t="s">
        <v>269</v>
      </c>
      <c r="J475">
        <v>281.30999755</v>
      </c>
      <c r="K475">
        <v>29</v>
      </c>
      <c r="L475">
        <v>55</v>
      </c>
      <c r="M475" t="s">
        <v>332</v>
      </c>
      <c r="N475">
        <v>75</v>
      </c>
      <c r="O475" t="s">
        <v>333</v>
      </c>
      <c r="P475">
        <f>"03249/0456"</f>
        <v>0</v>
      </c>
      <c r="Q475" t="s">
        <v>713</v>
      </c>
      <c r="R475" t="s">
        <v>956</v>
      </c>
      <c r="S475" s="2">
        <v>43782</v>
      </c>
      <c r="T475" t="s">
        <v>963</v>
      </c>
      <c r="U475">
        <v>1</v>
      </c>
      <c r="V475" t="s">
        <v>973</v>
      </c>
      <c r="X475">
        <v>36</v>
      </c>
      <c r="AA475">
        <v>0</v>
      </c>
      <c r="AB475">
        <v>0</v>
      </c>
      <c r="AC475" t="s">
        <v>1006</v>
      </c>
      <c r="AG475">
        <v>0</v>
      </c>
      <c r="AI475">
        <v>44.71459409</v>
      </c>
      <c r="AJ475" t="s">
        <v>973</v>
      </c>
      <c r="AL475">
        <v>-105.91419282</v>
      </c>
      <c r="AN475" t="s">
        <v>1212</v>
      </c>
      <c r="AO475">
        <v>2.657997571027831</v>
      </c>
      <c r="AP475" t="s">
        <v>1525</v>
      </c>
      <c r="AQ475">
        <v>2020</v>
      </c>
      <c r="AR475">
        <v>23</v>
      </c>
    </row>
    <row r="476" spans="1:44">
      <c r="A476" t="s">
        <v>44</v>
      </c>
      <c r="B476" s="2">
        <v>43782</v>
      </c>
      <c r="C476" s="2">
        <v>43854</v>
      </c>
      <c r="D476" t="s">
        <v>81</v>
      </c>
      <c r="E476">
        <v>60</v>
      </c>
      <c r="F476" t="s">
        <v>190</v>
      </c>
      <c r="G476" t="s">
        <v>269</v>
      </c>
      <c r="J476">
        <v>281.30999755</v>
      </c>
      <c r="K476">
        <v>29</v>
      </c>
      <c r="L476">
        <v>55</v>
      </c>
      <c r="M476" t="s">
        <v>332</v>
      </c>
      <c r="N476">
        <v>75</v>
      </c>
      <c r="O476" t="s">
        <v>333</v>
      </c>
      <c r="P476">
        <f>"03249/0456"</f>
        <v>0</v>
      </c>
      <c r="Q476" t="s">
        <v>713</v>
      </c>
      <c r="R476" t="s">
        <v>956</v>
      </c>
      <c r="S476" s="2">
        <v>43782</v>
      </c>
      <c r="T476" t="s">
        <v>963</v>
      </c>
      <c r="U476">
        <v>1</v>
      </c>
      <c r="V476" t="s">
        <v>973</v>
      </c>
      <c r="X476">
        <v>36</v>
      </c>
      <c r="AA476">
        <v>0</v>
      </c>
      <c r="AB476">
        <v>0</v>
      </c>
      <c r="AC476" t="s">
        <v>1006</v>
      </c>
      <c r="AG476">
        <v>0</v>
      </c>
      <c r="AI476">
        <v>44.71459409</v>
      </c>
      <c r="AJ476" t="s">
        <v>973</v>
      </c>
      <c r="AL476">
        <v>-105.91419282</v>
      </c>
      <c r="AN476" t="s">
        <v>1212</v>
      </c>
      <c r="AO476">
        <v>2.657997571027831</v>
      </c>
      <c r="AP476" t="s">
        <v>1525</v>
      </c>
      <c r="AQ476">
        <v>2020</v>
      </c>
      <c r="AR476">
        <v>23</v>
      </c>
    </row>
    <row r="477" spans="1:44">
      <c r="A477" t="s">
        <v>44</v>
      </c>
      <c r="B477" s="2">
        <v>43782</v>
      </c>
      <c r="C477" s="2">
        <v>43854</v>
      </c>
      <c r="D477" t="s">
        <v>81</v>
      </c>
      <c r="E477">
        <v>60</v>
      </c>
      <c r="F477" t="s">
        <v>190</v>
      </c>
      <c r="G477" t="s">
        <v>269</v>
      </c>
      <c r="J477">
        <v>281.30999755</v>
      </c>
      <c r="K477">
        <v>28</v>
      </c>
      <c r="L477">
        <v>55</v>
      </c>
      <c r="M477" t="s">
        <v>332</v>
      </c>
      <c r="N477">
        <v>75</v>
      </c>
      <c r="O477" t="s">
        <v>333</v>
      </c>
      <c r="P477">
        <f>"03249/0456"</f>
        <v>0</v>
      </c>
      <c r="Q477" t="s">
        <v>713</v>
      </c>
      <c r="R477" t="s">
        <v>956</v>
      </c>
      <c r="S477" s="2">
        <v>43782</v>
      </c>
      <c r="T477" t="s">
        <v>963</v>
      </c>
      <c r="U477">
        <v>1</v>
      </c>
      <c r="V477" t="s">
        <v>973</v>
      </c>
      <c r="X477">
        <v>36</v>
      </c>
      <c r="AA477">
        <v>0</v>
      </c>
      <c r="AB477">
        <v>0</v>
      </c>
      <c r="AC477" t="s">
        <v>1006</v>
      </c>
      <c r="AG477">
        <v>0</v>
      </c>
      <c r="AI477">
        <v>44.71472</v>
      </c>
      <c r="AJ477" t="s">
        <v>973</v>
      </c>
      <c r="AL477">
        <v>-105.89405039</v>
      </c>
      <c r="AN477" t="s">
        <v>1203</v>
      </c>
      <c r="AO477">
        <v>2.872317793359923</v>
      </c>
      <c r="AP477" t="s">
        <v>1519</v>
      </c>
      <c r="AQ477">
        <v>2020</v>
      </c>
      <c r="AR477">
        <v>23</v>
      </c>
    </row>
    <row r="478" spans="1:44">
      <c r="A478" t="s">
        <v>44</v>
      </c>
      <c r="B478" s="2">
        <v>43782</v>
      </c>
      <c r="C478" s="2">
        <v>43854</v>
      </c>
      <c r="D478" t="s">
        <v>81</v>
      </c>
      <c r="E478">
        <v>60</v>
      </c>
      <c r="F478" t="s">
        <v>190</v>
      </c>
      <c r="G478" t="s">
        <v>269</v>
      </c>
      <c r="J478">
        <v>281.30999755</v>
      </c>
      <c r="K478">
        <v>28</v>
      </c>
      <c r="L478">
        <v>55</v>
      </c>
      <c r="M478" t="s">
        <v>332</v>
      </c>
      <c r="N478">
        <v>75</v>
      </c>
      <c r="O478" t="s">
        <v>333</v>
      </c>
      <c r="P478">
        <f>"03249/0456"</f>
        <v>0</v>
      </c>
      <c r="Q478" t="s">
        <v>713</v>
      </c>
      <c r="R478" t="s">
        <v>956</v>
      </c>
      <c r="S478" s="2">
        <v>43782</v>
      </c>
      <c r="T478" t="s">
        <v>963</v>
      </c>
      <c r="U478">
        <v>1</v>
      </c>
      <c r="V478" t="s">
        <v>973</v>
      </c>
      <c r="X478">
        <v>36</v>
      </c>
      <c r="AA478">
        <v>0</v>
      </c>
      <c r="AB478">
        <v>0</v>
      </c>
      <c r="AC478" t="s">
        <v>1006</v>
      </c>
      <c r="AG478">
        <v>0</v>
      </c>
      <c r="AI478">
        <v>44.71472</v>
      </c>
      <c r="AJ478" t="s">
        <v>973</v>
      </c>
      <c r="AL478">
        <v>-105.89405039</v>
      </c>
      <c r="AN478" t="s">
        <v>1203</v>
      </c>
      <c r="AO478">
        <v>2.872317793359923</v>
      </c>
      <c r="AP478" t="s">
        <v>1519</v>
      </c>
      <c r="AQ478">
        <v>2020</v>
      </c>
      <c r="AR478">
        <v>23</v>
      </c>
    </row>
    <row r="479" spans="1:44">
      <c r="A479" t="s">
        <v>44</v>
      </c>
      <c r="B479" s="2">
        <v>43782</v>
      </c>
      <c r="C479" s="2">
        <v>43854</v>
      </c>
      <c r="D479" t="s">
        <v>81</v>
      </c>
      <c r="E479">
        <v>60</v>
      </c>
      <c r="F479" t="s">
        <v>190</v>
      </c>
      <c r="G479" t="s">
        <v>269</v>
      </c>
      <c r="J479">
        <v>281.30999755</v>
      </c>
      <c r="K479">
        <v>28</v>
      </c>
      <c r="L479">
        <v>55</v>
      </c>
      <c r="M479" t="s">
        <v>332</v>
      </c>
      <c r="N479">
        <v>75</v>
      </c>
      <c r="O479" t="s">
        <v>333</v>
      </c>
      <c r="P479">
        <f>"03249/0456"</f>
        <v>0</v>
      </c>
      <c r="Q479" t="s">
        <v>713</v>
      </c>
      <c r="R479" t="s">
        <v>956</v>
      </c>
      <c r="S479" s="2">
        <v>43782</v>
      </c>
      <c r="T479" t="s">
        <v>963</v>
      </c>
      <c r="U479">
        <v>1</v>
      </c>
      <c r="V479" t="s">
        <v>973</v>
      </c>
      <c r="X479">
        <v>36</v>
      </c>
      <c r="AA479">
        <v>0</v>
      </c>
      <c r="AB479">
        <v>0</v>
      </c>
      <c r="AC479" t="s">
        <v>1006</v>
      </c>
      <c r="AG479">
        <v>0</v>
      </c>
      <c r="AI479">
        <v>44.71472</v>
      </c>
      <c r="AJ479" t="s">
        <v>973</v>
      </c>
      <c r="AL479">
        <v>-105.89405039</v>
      </c>
      <c r="AN479" t="s">
        <v>1203</v>
      </c>
      <c r="AO479">
        <v>2.872317793359923</v>
      </c>
      <c r="AP479" t="s">
        <v>1519</v>
      </c>
      <c r="AQ479">
        <v>2020</v>
      </c>
      <c r="AR479">
        <v>23</v>
      </c>
    </row>
    <row r="480" spans="1:44">
      <c r="A480" t="s">
        <v>44</v>
      </c>
      <c r="B480" s="2">
        <v>43759</v>
      </c>
      <c r="C480" s="2">
        <v>43866</v>
      </c>
      <c r="D480" t="s">
        <v>95</v>
      </c>
      <c r="E480">
        <v>60</v>
      </c>
      <c r="F480" t="s">
        <v>191</v>
      </c>
      <c r="G480" t="s">
        <v>269</v>
      </c>
      <c r="J480">
        <v>445.51000976</v>
      </c>
      <c r="K480">
        <v>28</v>
      </c>
      <c r="L480">
        <v>55</v>
      </c>
      <c r="M480" t="s">
        <v>332</v>
      </c>
      <c r="N480">
        <v>75</v>
      </c>
      <c r="O480" t="s">
        <v>333</v>
      </c>
      <c r="P480">
        <f>"03252/0360"</f>
        <v>0</v>
      </c>
      <c r="Q480" t="s">
        <v>714</v>
      </c>
      <c r="R480" t="s">
        <v>956</v>
      </c>
      <c r="S480" s="2">
        <v>43759</v>
      </c>
      <c r="T480" t="s">
        <v>962</v>
      </c>
      <c r="U480">
        <v>1</v>
      </c>
      <c r="V480" t="s">
        <v>973</v>
      </c>
      <c r="X480">
        <v>36</v>
      </c>
      <c r="AA480">
        <v>0</v>
      </c>
      <c r="AB480">
        <v>0</v>
      </c>
      <c r="AC480" t="s">
        <v>1006</v>
      </c>
      <c r="AG480">
        <v>0</v>
      </c>
      <c r="AI480">
        <v>44.71472</v>
      </c>
      <c r="AJ480" t="s">
        <v>973</v>
      </c>
      <c r="AL480">
        <v>-105.89405039</v>
      </c>
      <c r="AN480" t="s">
        <v>1203</v>
      </c>
      <c r="AO480">
        <v>2.872317793359923</v>
      </c>
      <c r="AP480" t="s">
        <v>1519</v>
      </c>
      <c r="AQ480">
        <v>2020</v>
      </c>
      <c r="AR480">
        <v>23</v>
      </c>
    </row>
    <row r="481" spans="1:44">
      <c r="A481" t="s">
        <v>44</v>
      </c>
      <c r="B481" s="2">
        <v>43759</v>
      </c>
      <c r="C481" s="2">
        <v>43866</v>
      </c>
      <c r="D481" t="s">
        <v>95</v>
      </c>
      <c r="E481">
        <v>60</v>
      </c>
      <c r="F481" t="s">
        <v>191</v>
      </c>
      <c r="G481" t="s">
        <v>269</v>
      </c>
      <c r="J481">
        <v>445.51000976</v>
      </c>
      <c r="K481">
        <v>29</v>
      </c>
      <c r="L481">
        <v>55</v>
      </c>
      <c r="M481" t="s">
        <v>332</v>
      </c>
      <c r="N481">
        <v>75</v>
      </c>
      <c r="O481" t="s">
        <v>333</v>
      </c>
      <c r="P481">
        <f>"03252/0360"</f>
        <v>0</v>
      </c>
      <c r="Q481" t="s">
        <v>714</v>
      </c>
      <c r="R481" t="s">
        <v>956</v>
      </c>
      <c r="S481" s="2">
        <v>43759</v>
      </c>
      <c r="T481" t="s">
        <v>962</v>
      </c>
      <c r="U481">
        <v>1</v>
      </c>
      <c r="V481" t="s">
        <v>973</v>
      </c>
      <c r="X481">
        <v>36</v>
      </c>
      <c r="AA481">
        <v>0</v>
      </c>
      <c r="AB481">
        <v>0</v>
      </c>
      <c r="AC481" t="s">
        <v>1006</v>
      </c>
      <c r="AG481">
        <v>0</v>
      </c>
      <c r="AI481">
        <v>44.71459409</v>
      </c>
      <c r="AJ481" t="s">
        <v>973</v>
      </c>
      <c r="AL481">
        <v>-105.91419282</v>
      </c>
      <c r="AN481" t="s">
        <v>1212</v>
      </c>
      <c r="AO481">
        <v>2.657997571027831</v>
      </c>
      <c r="AP481" t="s">
        <v>1525</v>
      </c>
      <c r="AQ481">
        <v>2020</v>
      </c>
      <c r="AR481">
        <v>23</v>
      </c>
    </row>
    <row r="482" spans="1:44">
      <c r="A482" t="s">
        <v>44</v>
      </c>
      <c r="B482" s="2">
        <v>43816</v>
      </c>
      <c r="C482" s="2">
        <v>43879</v>
      </c>
      <c r="D482" t="s">
        <v>96</v>
      </c>
      <c r="E482">
        <v>60</v>
      </c>
      <c r="F482" t="s">
        <v>192</v>
      </c>
      <c r="G482" t="s">
        <v>269</v>
      </c>
      <c r="J482">
        <v>281.30999755</v>
      </c>
      <c r="K482">
        <v>28</v>
      </c>
      <c r="L482">
        <v>55</v>
      </c>
      <c r="M482" t="s">
        <v>332</v>
      </c>
      <c r="N482">
        <v>75</v>
      </c>
      <c r="O482" t="s">
        <v>333</v>
      </c>
      <c r="P482">
        <f>"03254/0370"</f>
        <v>0</v>
      </c>
      <c r="Q482" t="s">
        <v>715</v>
      </c>
      <c r="R482" t="s">
        <v>956</v>
      </c>
      <c r="S482" s="2">
        <v>43816</v>
      </c>
      <c r="T482" t="s">
        <v>962</v>
      </c>
      <c r="U482">
        <v>1</v>
      </c>
      <c r="V482" t="s">
        <v>973</v>
      </c>
      <c r="X482">
        <v>36</v>
      </c>
      <c r="AA482">
        <v>0</v>
      </c>
      <c r="AB482">
        <v>0</v>
      </c>
      <c r="AC482" t="s">
        <v>1006</v>
      </c>
      <c r="AG482">
        <v>0</v>
      </c>
      <c r="AI482">
        <v>44.71472</v>
      </c>
      <c r="AJ482" t="s">
        <v>973</v>
      </c>
      <c r="AL482">
        <v>-105.89405039</v>
      </c>
      <c r="AN482" t="s">
        <v>1203</v>
      </c>
      <c r="AO482">
        <v>2.872317793359923</v>
      </c>
      <c r="AP482" t="s">
        <v>1519</v>
      </c>
      <c r="AQ482">
        <v>2020</v>
      </c>
      <c r="AR482">
        <v>23</v>
      </c>
    </row>
    <row r="483" spans="1:44">
      <c r="A483" t="s">
        <v>44</v>
      </c>
      <c r="B483" s="2">
        <v>43816</v>
      </c>
      <c r="C483" s="2">
        <v>43879</v>
      </c>
      <c r="D483" t="s">
        <v>96</v>
      </c>
      <c r="E483">
        <v>60</v>
      </c>
      <c r="F483" t="s">
        <v>192</v>
      </c>
      <c r="G483" t="s">
        <v>269</v>
      </c>
      <c r="J483">
        <v>281.30999755</v>
      </c>
      <c r="K483">
        <v>28</v>
      </c>
      <c r="L483">
        <v>55</v>
      </c>
      <c r="M483" t="s">
        <v>332</v>
      </c>
      <c r="N483">
        <v>75</v>
      </c>
      <c r="O483" t="s">
        <v>333</v>
      </c>
      <c r="P483">
        <f>"03254/0370"</f>
        <v>0</v>
      </c>
      <c r="Q483" t="s">
        <v>715</v>
      </c>
      <c r="R483" t="s">
        <v>956</v>
      </c>
      <c r="S483" s="2">
        <v>43816</v>
      </c>
      <c r="T483" t="s">
        <v>962</v>
      </c>
      <c r="U483">
        <v>1</v>
      </c>
      <c r="V483" t="s">
        <v>973</v>
      </c>
      <c r="X483">
        <v>36</v>
      </c>
      <c r="AA483">
        <v>0</v>
      </c>
      <c r="AB483">
        <v>0</v>
      </c>
      <c r="AC483" t="s">
        <v>1006</v>
      </c>
      <c r="AG483">
        <v>0</v>
      </c>
      <c r="AI483">
        <v>44.71472</v>
      </c>
      <c r="AJ483" t="s">
        <v>973</v>
      </c>
      <c r="AL483">
        <v>-105.89405039</v>
      </c>
      <c r="AN483" t="s">
        <v>1203</v>
      </c>
      <c r="AO483">
        <v>2.872317793359923</v>
      </c>
      <c r="AP483" t="s">
        <v>1519</v>
      </c>
      <c r="AQ483">
        <v>2020</v>
      </c>
      <c r="AR483">
        <v>23</v>
      </c>
    </row>
    <row r="484" spans="1:44">
      <c r="A484" t="s">
        <v>44</v>
      </c>
      <c r="B484" s="2">
        <v>43816</v>
      </c>
      <c r="C484" s="2">
        <v>43879</v>
      </c>
      <c r="D484" t="s">
        <v>96</v>
      </c>
      <c r="E484">
        <v>60</v>
      </c>
      <c r="F484" t="s">
        <v>192</v>
      </c>
      <c r="G484" t="s">
        <v>269</v>
      </c>
      <c r="J484">
        <v>281.30999755</v>
      </c>
      <c r="K484">
        <v>29</v>
      </c>
      <c r="L484">
        <v>55</v>
      </c>
      <c r="M484" t="s">
        <v>332</v>
      </c>
      <c r="N484">
        <v>75</v>
      </c>
      <c r="O484" t="s">
        <v>333</v>
      </c>
      <c r="P484">
        <f>"03254/0370"</f>
        <v>0</v>
      </c>
      <c r="Q484" t="s">
        <v>715</v>
      </c>
      <c r="R484" t="s">
        <v>956</v>
      </c>
      <c r="S484" s="2">
        <v>43816</v>
      </c>
      <c r="T484" t="s">
        <v>962</v>
      </c>
      <c r="U484">
        <v>1</v>
      </c>
      <c r="V484" t="s">
        <v>973</v>
      </c>
      <c r="X484">
        <v>36</v>
      </c>
      <c r="AA484">
        <v>0</v>
      </c>
      <c r="AB484">
        <v>0</v>
      </c>
      <c r="AC484" t="s">
        <v>1006</v>
      </c>
      <c r="AG484">
        <v>0</v>
      </c>
      <c r="AI484">
        <v>44.71459409</v>
      </c>
      <c r="AJ484" t="s">
        <v>973</v>
      </c>
      <c r="AL484">
        <v>-105.91419282</v>
      </c>
      <c r="AN484" t="s">
        <v>1212</v>
      </c>
      <c r="AO484">
        <v>2.657997571027831</v>
      </c>
      <c r="AP484" t="s">
        <v>1525</v>
      </c>
      <c r="AQ484">
        <v>2020</v>
      </c>
      <c r="AR484">
        <v>23</v>
      </c>
    </row>
    <row r="485" spans="1:44">
      <c r="A485" t="s">
        <v>44</v>
      </c>
      <c r="B485" s="2">
        <v>43816</v>
      </c>
      <c r="C485" s="2">
        <v>43879</v>
      </c>
      <c r="D485" t="s">
        <v>96</v>
      </c>
      <c r="E485">
        <v>60</v>
      </c>
      <c r="F485" t="s">
        <v>192</v>
      </c>
      <c r="G485" t="s">
        <v>269</v>
      </c>
      <c r="J485">
        <v>281.30999755</v>
      </c>
      <c r="K485">
        <v>28</v>
      </c>
      <c r="L485">
        <v>55</v>
      </c>
      <c r="M485" t="s">
        <v>332</v>
      </c>
      <c r="N485">
        <v>75</v>
      </c>
      <c r="O485" t="s">
        <v>333</v>
      </c>
      <c r="P485">
        <f>"03254/0370"</f>
        <v>0</v>
      </c>
      <c r="Q485" t="s">
        <v>715</v>
      </c>
      <c r="R485" t="s">
        <v>956</v>
      </c>
      <c r="S485" s="2">
        <v>43816</v>
      </c>
      <c r="T485" t="s">
        <v>962</v>
      </c>
      <c r="U485">
        <v>1</v>
      </c>
      <c r="V485" t="s">
        <v>973</v>
      </c>
      <c r="X485">
        <v>36</v>
      </c>
      <c r="AA485">
        <v>0</v>
      </c>
      <c r="AB485">
        <v>0</v>
      </c>
      <c r="AC485" t="s">
        <v>1006</v>
      </c>
      <c r="AG485">
        <v>0</v>
      </c>
      <c r="AI485">
        <v>44.71472</v>
      </c>
      <c r="AJ485" t="s">
        <v>973</v>
      </c>
      <c r="AL485">
        <v>-105.89405039</v>
      </c>
      <c r="AN485" t="s">
        <v>1203</v>
      </c>
      <c r="AO485">
        <v>2.872317793359923</v>
      </c>
      <c r="AP485" t="s">
        <v>1519</v>
      </c>
      <c r="AQ485">
        <v>2020</v>
      </c>
      <c r="AR485">
        <v>23</v>
      </c>
    </row>
    <row r="486" spans="1:44">
      <c r="A486" t="s">
        <v>44</v>
      </c>
      <c r="B486" s="2">
        <v>43816</v>
      </c>
      <c r="C486" s="2">
        <v>43879</v>
      </c>
      <c r="D486" t="s">
        <v>96</v>
      </c>
      <c r="E486">
        <v>60</v>
      </c>
      <c r="F486" t="s">
        <v>192</v>
      </c>
      <c r="G486" t="s">
        <v>269</v>
      </c>
      <c r="J486">
        <v>281.30999755</v>
      </c>
      <c r="K486">
        <v>28</v>
      </c>
      <c r="L486">
        <v>55</v>
      </c>
      <c r="M486" t="s">
        <v>332</v>
      </c>
      <c r="N486">
        <v>75</v>
      </c>
      <c r="O486" t="s">
        <v>333</v>
      </c>
      <c r="P486">
        <f>"03254/0370"</f>
        <v>0</v>
      </c>
      <c r="Q486" t="s">
        <v>715</v>
      </c>
      <c r="R486" t="s">
        <v>956</v>
      </c>
      <c r="S486" s="2">
        <v>43816</v>
      </c>
      <c r="T486" t="s">
        <v>962</v>
      </c>
      <c r="U486">
        <v>1</v>
      </c>
      <c r="V486" t="s">
        <v>973</v>
      </c>
      <c r="X486">
        <v>36</v>
      </c>
      <c r="AA486">
        <v>0</v>
      </c>
      <c r="AB486">
        <v>0</v>
      </c>
      <c r="AC486" t="s">
        <v>1006</v>
      </c>
      <c r="AG486">
        <v>0</v>
      </c>
      <c r="AI486">
        <v>44.71472</v>
      </c>
      <c r="AJ486" t="s">
        <v>973</v>
      </c>
      <c r="AL486">
        <v>-105.89405039</v>
      </c>
      <c r="AN486" t="s">
        <v>1203</v>
      </c>
      <c r="AO486">
        <v>2.872317793359923</v>
      </c>
      <c r="AP486" t="s">
        <v>1519</v>
      </c>
      <c r="AQ486">
        <v>2020</v>
      </c>
      <c r="AR486">
        <v>23</v>
      </c>
    </row>
    <row r="487" spans="1:44">
      <c r="A487" t="s">
        <v>44</v>
      </c>
      <c r="B487" s="2">
        <v>43816</v>
      </c>
      <c r="C487" s="2">
        <v>43879</v>
      </c>
      <c r="D487" t="s">
        <v>96</v>
      </c>
      <c r="E487">
        <v>60</v>
      </c>
      <c r="F487" t="s">
        <v>192</v>
      </c>
      <c r="G487" t="s">
        <v>269</v>
      </c>
      <c r="J487">
        <v>281.30999755</v>
      </c>
      <c r="K487">
        <v>29</v>
      </c>
      <c r="L487">
        <v>55</v>
      </c>
      <c r="M487" t="s">
        <v>332</v>
      </c>
      <c r="N487">
        <v>75</v>
      </c>
      <c r="O487" t="s">
        <v>333</v>
      </c>
      <c r="P487">
        <f>"03254/0370"</f>
        <v>0</v>
      </c>
      <c r="Q487" t="s">
        <v>715</v>
      </c>
      <c r="R487" t="s">
        <v>956</v>
      </c>
      <c r="S487" s="2">
        <v>43816</v>
      </c>
      <c r="T487" t="s">
        <v>962</v>
      </c>
      <c r="U487">
        <v>1</v>
      </c>
      <c r="V487" t="s">
        <v>973</v>
      </c>
      <c r="X487">
        <v>36</v>
      </c>
      <c r="AA487">
        <v>0</v>
      </c>
      <c r="AB487">
        <v>0</v>
      </c>
      <c r="AC487" t="s">
        <v>1006</v>
      </c>
      <c r="AG487">
        <v>0</v>
      </c>
      <c r="AI487">
        <v>44.71459409</v>
      </c>
      <c r="AJ487" t="s">
        <v>973</v>
      </c>
      <c r="AL487">
        <v>-105.91419282</v>
      </c>
      <c r="AN487" t="s">
        <v>1212</v>
      </c>
      <c r="AO487">
        <v>2.657997571027831</v>
      </c>
      <c r="AP487" t="s">
        <v>1525</v>
      </c>
      <c r="AQ487">
        <v>2020</v>
      </c>
      <c r="AR487">
        <v>23</v>
      </c>
    </row>
    <row r="488" spans="1:44">
      <c r="A488" t="s">
        <v>44</v>
      </c>
      <c r="B488" s="2">
        <v>43788</v>
      </c>
      <c r="C488" s="2">
        <v>43866</v>
      </c>
      <c r="D488" t="s">
        <v>97</v>
      </c>
      <c r="E488">
        <v>60</v>
      </c>
      <c r="F488" t="s">
        <v>193</v>
      </c>
      <c r="G488" t="s">
        <v>269</v>
      </c>
      <c r="J488">
        <v>445.51000976</v>
      </c>
      <c r="K488">
        <v>29</v>
      </c>
      <c r="L488">
        <v>55</v>
      </c>
      <c r="M488" t="s">
        <v>332</v>
      </c>
      <c r="N488">
        <v>75</v>
      </c>
      <c r="O488" t="s">
        <v>333</v>
      </c>
      <c r="P488">
        <f>"03252/0369"</f>
        <v>0</v>
      </c>
      <c r="Q488" t="s">
        <v>716</v>
      </c>
      <c r="R488" t="s">
        <v>956</v>
      </c>
      <c r="S488" s="2">
        <v>43788</v>
      </c>
      <c r="T488" t="s">
        <v>962</v>
      </c>
      <c r="U488">
        <v>1</v>
      </c>
      <c r="V488" t="s">
        <v>973</v>
      </c>
      <c r="X488">
        <v>36</v>
      </c>
      <c r="AA488">
        <v>0</v>
      </c>
      <c r="AB488">
        <v>0</v>
      </c>
      <c r="AC488" t="s">
        <v>1006</v>
      </c>
      <c r="AG488">
        <v>0</v>
      </c>
      <c r="AI488">
        <v>44.71459409</v>
      </c>
      <c r="AJ488" t="s">
        <v>973</v>
      </c>
      <c r="AL488">
        <v>-105.91419282</v>
      </c>
      <c r="AN488" t="s">
        <v>1212</v>
      </c>
      <c r="AO488">
        <v>2.657997571027831</v>
      </c>
      <c r="AP488" t="s">
        <v>1525</v>
      </c>
      <c r="AQ488">
        <v>2020</v>
      </c>
      <c r="AR488">
        <v>23</v>
      </c>
    </row>
    <row r="489" spans="1:44">
      <c r="A489" t="s">
        <v>44</v>
      </c>
      <c r="B489" s="2">
        <v>43788</v>
      </c>
      <c r="C489" s="2">
        <v>43866</v>
      </c>
      <c r="D489" t="s">
        <v>97</v>
      </c>
      <c r="E489">
        <v>60</v>
      </c>
      <c r="F489" t="s">
        <v>193</v>
      </c>
      <c r="G489" t="s">
        <v>269</v>
      </c>
      <c r="J489">
        <v>445.51000976</v>
      </c>
      <c r="K489">
        <v>28</v>
      </c>
      <c r="L489">
        <v>55</v>
      </c>
      <c r="M489" t="s">
        <v>332</v>
      </c>
      <c r="N489">
        <v>75</v>
      </c>
      <c r="O489" t="s">
        <v>333</v>
      </c>
      <c r="P489">
        <f>"03252/0369"</f>
        <v>0</v>
      </c>
      <c r="Q489" t="s">
        <v>716</v>
      </c>
      <c r="R489" t="s">
        <v>956</v>
      </c>
      <c r="S489" s="2">
        <v>43788</v>
      </c>
      <c r="T489" t="s">
        <v>962</v>
      </c>
      <c r="U489">
        <v>1</v>
      </c>
      <c r="V489" t="s">
        <v>973</v>
      </c>
      <c r="X489">
        <v>36</v>
      </c>
      <c r="AA489">
        <v>0</v>
      </c>
      <c r="AB489">
        <v>0</v>
      </c>
      <c r="AC489" t="s">
        <v>1006</v>
      </c>
      <c r="AG489">
        <v>0</v>
      </c>
      <c r="AI489">
        <v>44.71472</v>
      </c>
      <c r="AJ489" t="s">
        <v>973</v>
      </c>
      <c r="AL489">
        <v>-105.89405039</v>
      </c>
      <c r="AN489" t="s">
        <v>1203</v>
      </c>
      <c r="AO489">
        <v>2.872317793359923</v>
      </c>
      <c r="AP489" t="s">
        <v>1519</v>
      </c>
      <c r="AQ489">
        <v>2020</v>
      </c>
      <c r="AR489">
        <v>23</v>
      </c>
    </row>
    <row r="490" spans="1:44">
      <c r="A490" t="s">
        <v>44</v>
      </c>
      <c r="B490" s="2">
        <v>43788</v>
      </c>
      <c r="C490" s="2">
        <v>43866</v>
      </c>
      <c r="D490" t="s">
        <v>97</v>
      </c>
      <c r="E490">
        <v>60</v>
      </c>
      <c r="F490" t="s">
        <v>193</v>
      </c>
      <c r="G490" t="s">
        <v>269</v>
      </c>
      <c r="J490">
        <v>445.51000976</v>
      </c>
      <c r="K490">
        <v>28</v>
      </c>
      <c r="L490">
        <v>55</v>
      </c>
      <c r="M490" t="s">
        <v>332</v>
      </c>
      <c r="N490">
        <v>75</v>
      </c>
      <c r="O490" t="s">
        <v>333</v>
      </c>
      <c r="P490">
        <f>"03252/0369"</f>
        <v>0</v>
      </c>
      <c r="Q490" t="s">
        <v>716</v>
      </c>
      <c r="R490" t="s">
        <v>956</v>
      </c>
      <c r="S490" s="2">
        <v>43788</v>
      </c>
      <c r="T490" t="s">
        <v>962</v>
      </c>
      <c r="U490">
        <v>1</v>
      </c>
      <c r="V490" t="s">
        <v>973</v>
      </c>
      <c r="X490">
        <v>36</v>
      </c>
      <c r="AA490">
        <v>0</v>
      </c>
      <c r="AB490">
        <v>0</v>
      </c>
      <c r="AC490" t="s">
        <v>1006</v>
      </c>
      <c r="AG490">
        <v>0</v>
      </c>
      <c r="AI490">
        <v>44.71472</v>
      </c>
      <c r="AJ490" t="s">
        <v>973</v>
      </c>
      <c r="AL490">
        <v>-105.89405039</v>
      </c>
      <c r="AN490" t="s">
        <v>1203</v>
      </c>
      <c r="AO490">
        <v>2.872317793359923</v>
      </c>
      <c r="AP490" t="s">
        <v>1519</v>
      </c>
      <c r="AQ490">
        <v>2020</v>
      </c>
      <c r="AR490">
        <v>23</v>
      </c>
    </row>
    <row r="491" spans="1:44">
      <c r="A491" t="s">
        <v>44</v>
      </c>
      <c r="B491" s="2">
        <v>43788</v>
      </c>
      <c r="C491" s="2">
        <v>43866</v>
      </c>
      <c r="D491" t="s">
        <v>97</v>
      </c>
      <c r="E491">
        <v>60</v>
      </c>
      <c r="F491" t="s">
        <v>193</v>
      </c>
      <c r="G491" t="s">
        <v>269</v>
      </c>
      <c r="J491">
        <v>445.51000976</v>
      </c>
      <c r="K491">
        <v>29</v>
      </c>
      <c r="L491">
        <v>55</v>
      </c>
      <c r="M491" t="s">
        <v>332</v>
      </c>
      <c r="N491">
        <v>75</v>
      </c>
      <c r="O491" t="s">
        <v>333</v>
      </c>
      <c r="P491">
        <f>"03252/0369"</f>
        <v>0</v>
      </c>
      <c r="Q491" t="s">
        <v>716</v>
      </c>
      <c r="R491" t="s">
        <v>956</v>
      </c>
      <c r="S491" s="2">
        <v>43788</v>
      </c>
      <c r="T491" t="s">
        <v>962</v>
      </c>
      <c r="U491">
        <v>1</v>
      </c>
      <c r="V491" t="s">
        <v>973</v>
      </c>
      <c r="X491">
        <v>36</v>
      </c>
      <c r="AA491">
        <v>0</v>
      </c>
      <c r="AB491">
        <v>0</v>
      </c>
      <c r="AC491" t="s">
        <v>1006</v>
      </c>
      <c r="AG491">
        <v>0</v>
      </c>
      <c r="AI491">
        <v>44.71459409</v>
      </c>
      <c r="AJ491" t="s">
        <v>973</v>
      </c>
      <c r="AL491">
        <v>-105.91419282</v>
      </c>
      <c r="AN491" t="s">
        <v>1212</v>
      </c>
      <c r="AO491">
        <v>2.657997571027831</v>
      </c>
      <c r="AP491" t="s">
        <v>1525</v>
      </c>
      <c r="AQ491">
        <v>2020</v>
      </c>
      <c r="AR491">
        <v>23</v>
      </c>
    </row>
    <row r="492" spans="1:44">
      <c r="A492" t="s">
        <v>44</v>
      </c>
      <c r="B492" s="2">
        <v>43788</v>
      </c>
      <c r="C492" s="2">
        <v>43866</v>
      </c>
      <c r="D492" t="s">
        <v>97</v>
      </c>
      <c r="E492">
        <v>60</v>
      </c>
      <c r="F492" t="s">
        <v>193</v>
      </c>
      <c r="G492" t="s">
        <v>269</v>
      </c>
      <c r="J492">
        <v>445.51000976</v>
      </c>
      <c r="K492">
        <v>28</v>
      </c>
      <c r="L492">
        <v>55</v>
      </c>
      <c r="M492" t="s">
        <v>332</v>
      </c>
      <c r="N492">
        <v>75</v>
      </c>
      <c r="O492" t="s">
        <v>333</v>
      </c>
      <c r="P492">
        <f>"03252/0369"</f>
        <v>0</v>
      </c>
      <c r="Q492" t="s">
        <v>716</v>
      </c>
      <c r="R492" t="s">
        <v>956</v>
      </c>
      <c r="S492" s="2">
        <v>43788</v>
      </c>
      <c r="T492" t="s">
        <v>962</v>
      </c>
      <c r="U492">
        <v>1</v>
      </c>
      <c r="V492" t="s">
        <v>973</v>
      </c>
      <c r="X492">
        <v>36</v>
      </c>
      <c r="AA492">
        <v>0</v>
      </c>
      <c r="AB492">
        <v>0</v>
      </c>
      <c r="AC492" t="s">
        <v>1006</v>
      </c>
      <c r="AG492">
        <v>0</v>
      </c>
      <c r="AI492">
        <v>44.71472</v>
      </c>
      <c r="AJ492" t="s">
        <v>973</v>
      </c>
      <c r="AL492">
        <v>-105.89405039</v>
      </c>
      <c r="AN492" t="s">
        <v>1203</v>
      </c>
      <c r="AO492">
        <v>2.872317793359923</v>
      </c>
      <c r="AP492" t="s">
        <v>1519</v>
      </c>
      <c r="AQ492">
        <v>2020</v>
      </c>
      <c r="AR492">
        <v>23</v>
      </c>
    </row>
    <row r="493" spans="1:44">
      <c r="A493" t="s">
        <v>44</v>
      </c>
      <c r="B493" s="2">
        <v>43788</v>
      </c>
      <c r="C493" s="2">
        <v>43866</v>
      </c>
      <c r="D493" t="s">
        <v>97</v>
      </c>
      <c r="E493">
        <v>60</v>
      </c>
      <c r="F493" t="s">
        <v>193</v>
      </c>
      <c r="G493" t="s">
        <v>269</v>
      </c>
      <c r="J493">
        <v>445.51000976</v>
      </c>
      <c r="K493">
        <v>28</v>
      </c>
      <c r="L493">
        <v>55</v>
      </c>
      <c r="M493" t="s">
        <v>332</v>
      </c>
      <c r="N493">
        <v>75</v>
      </c>
      <c r="O493" t="s">
        <v>333</v>
      </c>
      <c r="P493">
        <f>"03252/0369"</f>
        <v>0</v>
      </c>
      <c r="Q493" t="s">
        <v>716</v>
      </c>
      <c r="R493" t="s">
        <v>956</v>
      </c>
      <c r="S493" s="2">
        <v>43788</v>
      </c>
      <c r="T493" t="s">
        <v>962</v>
      </c>
      <c r="U493">
        <v>1</v>
      </c>
      <c r="V493" t="s">
        <v>973</v>
      </c>
      <c r="X493">
        <v>36</v>
      </c>
      <c r="AA493">
        <v>0</v>
      </c>
      <c r="AB493">
        <v>0</v>
      </c>
      <c r="AC493" t="s">
        <v>1006</v>
      </c>
      <c r="AG493">
        <v>0</v>
      </c>
      <c r="AI493">
        <v>44.71472</v>
      </c>
      <c r="AJ493" t="s">
        <v>973</v>
      </c>
      <c r="AL493">
        <v>-105.89405039</v>
      </c>
      <c r="AN493" t="s">
        <v>1203</v>
      </c>
      <c r="AO493">
        <v>2.872317793359923</v>
      </c>
      <c r="AP493" t="s">
        <v>1519</v>
      </c>
      <c r="AQ493">
        <v>2020</v>
      </c>
      <c r="AR493">
        <v>23</v>
      </c>
    </row>
    <row r="494" spans="1:44">
      <c r="A494" t="s">
        <v>44</v>
      </c>
      <c r="B494" s="2">
        <v>43795</v>
      </c>
      <c r="C494" s="2">
        <v>43866</v>
      </c>
      <c r="D494" t="s">
        <v>98</v>
      </c>
      <c r="E494">
        <v>60</v>
      </c>
      <c r="F494" t="s">
        <v>194</v>
      </c>
      <c r="G494" t="s">
        <v>269</v>
      </c>
      <c r="J494">
        <v>445.51000976</v>
      </c>
      <c r="K494">
        <v>29</v>
      </c>
      <c r="L494">
        <v>55</v>
      </c>
      <c r="M494" t="s">
        <v>332</v>
      </c>
      <c r="N494">
        <v>75</v>
      </c>
      <c r="O494" t="s">
        <v>333</v>
      </c>
      <c r="P494">
        <f>"03252/0372"</f>
        <v>0</v>
      </c>
      <c r="Q494" t="s">
        <v>717</v>
      </c>
      <c r="R494" t="s">
        <v>956</v>
      </c>
      <c r="S494" s="2">
        <v>43795</v>
      </c>
      <c r="T494" t="s">
        <v>962</v>
      </c>
      <c r="U494">
        <v>1</v>
      </c>
      <c r="V494" t="s">
        <v>973</v>
      </c>
      <c r="X494">
        <v>36</v>
      </c>
      <c r="AA494">
        <v>0</v>
      </c>
      <c r="AB494">
        <v>0</v>
      </c>
      <c r="AC494" t="s">
        <v>1006</v>
      </c>
      <c r="AG494">
        <v>0</v>
      </c>
      <c r="AI494">
        <v>44.71459409</v>
      </c>
      <c r="AJ494" t="s">
        <v>973</v>
      </c>
      <c r="AL494">
        <v>-105.91419282</v>
      </c>
      <c r="AN494" t="s">
        <v>1212</v>
      </c>
      <c r="AO494">
        <v>2.657997571027831</v>
      </c>
      <c r="AP494" t="s">
        <v>1525</v>
      </c>
      <c r="AQ494">
        <v>2020</v>
      </c>
      <c r="AR494">
        <v>23</v>
      </c>
    </row>
    <row r="495" spans="1:44">
      <c r="A495" t="s">
        <v>44</v>
      </c>
      <c r="B495" s="2">
        <v>43795</v>
      </c>
      <c r="C495" s="2">
        <v>43866</v>
      </c>
      <c r="D495" t="s">
        <v>98</v>
      </c>
      <c r="E495">
        <v>60</v>
      </c>
      <c r="F495" t="s">
        <v>194</v>
      </c>
      <c r="G495" t="s">
        <v>269</v>
      </c>
      <c r="J495">
        <v>445.51000976</v>
      </c>
      <c r="K495">
        <v>29</v>
      </c>
      <c r="L495">
        <v>55</v>
      </c>
      <c r="M495" t="s">
        <v>332</v>
      </c>
      <c r="N495">
        <v>75</v>
      </c>
      <c r="O495" t="s">
        <v>333</v>
      </c>
      <c r="P495">
        <f>"03252/0372"</f>
        <v>0</v>
      </c>
      <c r="Q495" t="s">
        <v>717</v>
      </c>
      <c r="R495" t="s">
        <v>956</v>
      </c>
      <c r="S495" s="2">
        <v>43795</v>
      </c>
      <c r="T495" t="s">
        <v>962</v>
      </c>
      <c r="U495">
        <v>1</v>
      </c>
      <c r="V495" t="s">
        <v>973</v>
      </c>
      <c r="X495">
        <v>36</v>
      </c>
      <c r="AA495">
        <v>0</v>
      </c>
      <c r="AB495">
        <v>0</v>
      </c>
      <c r="AC495" t="s">
        <v>1006</v>
      </c>
      <c r="AG495">
        <v>0</v>
      </c>
      <c r="AI495">
        <v>44.71459409</v>
      </c>
      <c r="AJ495" t="s">
        <v>973</v>
      </c>
      <c r="AL495">
        <v>-105.91419282</v>
      </c>
      <c r="AN495" t="s">
        <v>1212</v>
      </c>
      <c r="AO495">
        <v>2.657997571027831</v>
      </c>
      <c r="AP495" t="s">
        <v>1525</v>
      </c>
      <c r="AQ495">
        <v>2020</v>
      </c>
      <c r="AR495">
        <v>23</v>
      </c>
    </row>
    <row r="496" spans="1:44">
      <c r="A496" t="s">
        <v>44</v>
      </c>
      <c r="B496" s="2">
        <v>43795</v>
      </c>
      <c r="C496" s="2">
        <v>43866</v>
      </c>
      <c r="D496" t="s">
        <v>98</v>
      </c>
      <c r="E496">
        <v>60</v>
      </c>
      <c r="F496" t="s">
        <v>194</v>
      </c>
      <c r="G496" t="s">
        <v>269</v>
      </c>
      <c r="J496">
        <v>445.51000976</v>
      </c>
      <c r="K496">
        <v>28</v>
      </c>
      <c r="L496">
        <v>55</v>
      </c>
      <c r="M496" t="s">
        <v>332</v>
      </c>
      <c r="N496">
        <v>75</v>
      </c>
      <c r="O496" t="s">
        <v>333</v>
      </c>
      <c r="P496">
        <f>"03252/0372"</f>
        <v>0</v>
      </c>
      <c r="Q496" t="s">
        <v>717</v>
      </c>
      <c r="R496" t="s">
        <v>956</v>
      </c>
      <c r="S496" s="2">
        <v>43795</v>
      </c>
      <c r="T496" t="s">
        <v>962</v>
      </c>
      <c r="U496">
        <v>1</v>
      </c>
      <c r="V496" t="s">
        <v>973</v>
      </c>
      <c r="X496">
        <v>36</v>
      </c>
      <c r="AA496">
        <v>0</v>
      </c>
      <c r="AB496">
        <v>0</v>
      </c>
      <c r="AC496" t="s">
        <v>1006</v>
      </c>
      <c r="AG496">
        <v>0</v>
      </c>
      <c r="AI496">
        <v>44.71472</v>
      </c>
      <c r="AJ496" t="s">
        <v>973</v>
      </c>
      <c r="AL496">
        <v>-105.89405039</v>
      </c>
      <c r="AN496" t="s">
        <v>1203</v>
      </c>
      <c r="AO496">
        <v>2.872317793359923</v>
      </c>
      <c r="AP496" t="s">
        <v>1519</v>
      </c>
      <c r="AQ496">
        <v>2020</v>
      </c>
      <c r="AR496">
        <v>23</v>
      </c>
    </row>
    <row r="497" spans="1:44">
      <c r="A497" t="s">
        <v>44</v>
      </c>
      <c r="B497" s="2">
        <v>43795</v>
      </c>
      <c r="C497" s="2">
        <v>43866</v>
      </c>
      <c r="D497" t="s">
        <v>98</v>
      </c>
      <c r="E497">
        <v>60</v>
      </c>
      <c r="F497" t="s">
        <v>194</v>
      </c>
      <c r="G497" t="s">
        <v>269</v>
      </c>
      <c r="J497">
        <v>445.51000976</v>
      </c>
      <c r="K497">
        <v>28</v>
      </c>
      <c r="L497">
        <v>55</v>
      </c>
      <c r="M497" t="s">
        <v>332</v>
      </c>
      <c r="N497">
        <v>75</v>
      </c>
      <c r="O497" t="s">
        <v>333</v>
      </c>
      <c r="P497">
        <f>"03252/0372"</f>
        <v>0</v>
      </c>
      <c r="Q497" t="s">
        <v>717</v>
      </c>
      <c r="R497" t="s">
        <v>956</v>
      </c>
      <c r="S497" s="2">
        <v>43795</v>
      </c>
      <c r="T497" t="s">
        <v>962</v>
      </c>
      <c r="U497">
        <v>1</v>
      </c>
      <c r="V497" t="s">
        <v>973</v>
      </c>
      <c r="X497">
        <v>36</v>
      </c>
      <c r="AA497">
        <v>0</v>
      </c>
      <c r="AB497">
        <v>0</v>
      </c>
      <c r="AC497" t="s">
        <v>1006</v>
      </c>
      <c r="AG497">
        <v>0</v>
      </c>
      <c r="AI497">
        <v>44.71472</v>
      </c>
      <c r="AJ497" t="s">
        <v>973</v>
      </c>
      <c r="AL497">
        <v>-105.89405039</v>
      </c>
      <c r="AN497" t="s">
        <v>1203</v>
      </c>
      <c r="AO497">
        <v>2.872317793359923</v>
      </c>
      <c r="AP497" t="s">
        <v>1519</v>
      </c>
      <c r="AQ497">
        <v>2020</v>
      </c>
      <c r="AR497">
        <v>23</v>
      </c>
    </row>
    <row r="498" spans="1:44">
      <c r="A498" t="s">
        <v>44</v>
      </c>
      <c r="B498" s="2">
        <v>43795</v>
      </c>
      <c r="C498" s="2">
        <v>43866</v>
      </c>
      <c r="D498" t="s">
        <v>98</v>
      </c>
      <c r="E498">
        <v>60</v>
      </c>
      <c r="F498" t="s">
        <v>194</v>
      </c>
      <c r="G498" t="s">
        <v>269</v>
      </c>
      <c r="J498">
        <v>445.51000976</v>
      </c>
      <c r="K498">
        <v>28</v>
      </c>
      <c r="L498">
        <v>55</v>
      </c>
      <c r="M498" t="s">
        <v>332</v>
      </c>
      <c r="N498">
        <v>75</v>
      </c>
      <c r="O498" t="s">
        <v>333</v>
      </c>
      <c r="P498">
        <f>"03252/0372"</f>
        <v>0</v>
      </c>
      <c r="Q498" t="s">
        <v>717</v>
      </c>
      <c r="R498" t="s">
        <v>956</v>
      </c>
      <c r="S498" s="2">
        <v>43795</v>
      </c>
      <c r="T498" t="s">
        <v>962</v>
      </c>
      <c r="U498">
        <v>1</v>
      </c>
      <c r="V498" t="s">
        <v>973</v>
      </c>
      <c r="X498">
        <v>36</v>
      </c>
      <c r="AA498">
        <v>0</v>
      </c>
      <c r="AB498">
        <v>0</v>
      </c>
      <c r="AC498" t="s">
        <v>1006</v>
      </c>
      <c r="AG498">
        <v>0</v>
      </c>
      <c r="AI498">
        <v>44.71472</v>
      </c>
      <c r="AJ498" t="s">
        <v>973</v>
      </c>
      <c r="AL498">
        <v>-105.89405039</v>
      </c>
      <c r="AN498" t="s">
        <v>1203</v>
      </c>
      <c r="AO498">
        <v>2.872317793359923</v>
      </c>
      <c r="AP498" t="s">
        <v>1519</v>
      </c>
      <c r="AQ498">
        <v>2020</v>
      </c>
      <c r="AR498">
        <v>23</v>
      </c>
    </row>
    <row r="499" spans="1:44">
      <c r="A499" t="s">
        <v>44</v>
      </c>
      <c r="B499" s="2">
        <v>43795</v>
      </c>
      <c r="C499" s="2">
        <v>43866</v>
      </c>
      <c r="D499" t="s">
        <v>98</v>
      </c>
      <c r="E499">
        <v>60</v>
      </c>
      <c r="F499" t="s">
        <v>194</v>
      </c>
      <c r="G499" t="s">
        <v>269</v>
      </c>
      <c r="J499">
        <v>445.51000976</v>
      </c>
      <c r="K499">
        <v>28</v>
      </c>
      <c r="L499">
        <v>55</v>
      </c>
      <c r="M499" t="s">
        <v>332</v>
      </c>
      <c r="N499">
        <v>75</v>
      </c>
      <c r="O499" t="s">
        <v>333</v>
      </c>
      <c r="P499">
        <f>"03252/0372"</f>
        <v>0</v>
      </c>
      <c r="Q499" t="s">
        <v>717</v>
      </c>
      <c r="R499" t="s">
        <v>956</v>
      </c>
      <c r="S499" s="2">
        <v>43795</v>
      </c>
      <c r="T499" t="s">
        <v>962</v>
      </c>
      <c r="U499">
        <v>1</v>
      </c>
      <c r="V499" t="s">
        <v>973</v>
      </c>
      <c r="X499">
        <v>36</v>
      </c>
      <c r="AA499">
        <v>0</v>
      </c>
      <c r="AB499">
        <v>0</v>
      </c>
      <c r="AC499" t="s">
        <v>1006</v>
      </c>
      <c r="AG499">
        <v>0</v>
      </c>
      <c r="AI499">
        <v>44.71472</v>
      </c>
      <c r="AJ499" t="s">
        <v>973</v>
      </c>
      <c r="AL499">
        <v>-105.89405039</v>
      </c>
      <c r="AN499" t="s">
        <v>1203</v>
      </c>
      <c r="AO499">
        <v>2.872317793359923</v>
      </c>
      <c r="AP499" t="s">
        <v>1519</v>
      </c>
      <c r="AQ499">
        <v>2020</v>
      </c>
      <c r="AR499">
        <v>23</v>
      </c>
    </row>
    <row r="500" spans="1:44">
      <c r="A500" t="s">
        <v>44</v>
      </c>
      <c r="B500" s="2">
        <v>42951</v>
      </c>
      <c r="C500" s="2">
        <v>43182</v>
      </c>
      <c r="D500" t="s">
        <v>99</v>
      </c>
      <c r="E500">
        <v>60</v>
      </c>
      <c r="F500" t="s">
        <v>195</v>
      </c>
      <c r="G500" t="s">
        <v>270</v>
      </c>
      <c r="H500">
        <v>0.15</v>
      </c>
      <c r="J500">
        <v>3041.45996093</v>
      </c>
      <c r="K500">
        <v>6</v>
      </c>
      <c r="L500">
        <v>54</v>
      </c>
      <c r="M500" t="s">
        <v>332</v>
      </c>
      <c r="N500">
        <v>75</v>
      </c>
      <c r="O500" t="s">
        <v>333</v>
      </c>
      <c r="P500" t="s">
        <v>414</v>
      </c>
      <c r="Q500" t="s">
        <v>718</v>
      </c>
      <c r="R500" t="s">
        <v>954</v>
      </c>
      <c r="S500" s="2">
        <v>42951</v>
      </c>
      <c r="T500" t="s">
        <v>962</v>
      </c>
      <c r="U500">
        <v>1</v>
      </c>
      <c r="V500" t="s">
        <v>973</v>
      </c>
      <c r="X500">
        <v>36</v>
      </c>
      <c r="AA500">
        <v>0</v>
      </c>
      <c r="AB500">
        <v>0</v>
      </c>
      <c r="AC500" t="s">
        <v>1007</v>
      </c>
      <c r="AG500">
        <v>0</v>
      </c>
      <c r="AI500">
        <v>44.68745991</v>
      </c>
      <c r="AJ500" t="s">
        <v>973</v>
      </c>
      <c r="AL500">
        <v>-105.9299864</v>
      </c>
      <c r="AN500" t="s">
        <v>1211</v>
      </c>
      <c r="AO500">
        <v>1.050486381775426</v>
      </c>
      <c r="AP500" t="s">
        <v>1521</v>
      </c>
      <c r="AQ500">
        <v>2018</v>
      </c>
      <c r="AR500">
        <v>23</v>
      </c>
    </row>
    <row r="501" spans="1:44">
      <c r="A501" t="s">
        <v>44</v>
      </c>
      <c r="B501" s="2">
        <v>42951</v>
      </c>
      <c r="C501" s="2">
        <v>43182</v>
      </c>
      <c r="D501" t="s">
        <v>99</v>
      </c>
      <c r="E501">
        <v>60</v>
      </c>
      <c r="F501" t="s">
        <v>195</v>
      </c>
      <c r="G501" t="s">
        <v>270</v>
      </c>
      <c r="H501">
        <v>0.15</v>
      </c>
      <c r="J501">
        <v>3041.45996093</v>
      </c>
      <c r="K501">
        <v>2</v>
      </c>
      <c r="L501">
        <v>54</v>
      </c>
      <c r="M501" t="s">
        <v>332</v>
      </c>
      <c r="N501">
        <v>76</v>
      </c>
      <c r="O501" t="s">
        <v>333</v>
      </c>
      <c r="P501" t="s">
        <v>414</v>
      </c>
      <c r="Q501" t="s">
        <v>718</v>
      </c>
      <c r="R501" t="s">
        <v>954</v>
      </c>
      <c r="S501" s="2">
        <v>42951</v>
      </c>
      <c r="T501" t="s">
        <v>962</v>
      </c>
      <c r="U501">
        <v>1</v>
      </c>
      <c r="V501" t="s">
        <v>973</v>
      </c>
      <c r="X501">
        <v>36</v>
      </c>
      <c r="AA501">
        <v>0</v>
      </c>
      <c r="AB501">
        <v>0</v>
      </c>
      <c r="AC501" t="s">
        <v>1007</v>
      </c>
      <c r="AG501">
        <v>0</v>
      </c>
      <c r="AI501">
        <v>44.68666638</v>
      </c>
      <c r="AJ501" t="s">
        <v>973</v>
      </c>
      <c r="AL501">
        <v>-105.97027126</v>
      </c>
      <c r="AN501" t="s">
        <v>1207</v>
      </c>
      <c r="AO501">
        <v>2.780596097608412</v>
      </c>
      <c r="AP501" t="s">
        <v>1521</v>
      </c>
      <c r="AQ501">
        <v>2018</v>
      </c>
      <c r="AR501">
        <v>23</v>
      </c>
    </row>
    <row r="502" spans="1:44">
      <c r="A502" t="s">
        <v>44</v>
      </c>
      <c r="B502" s="2">
        <v>42951</v>
      </c>
      <c r="C502" s="2">
        <v>43182</v>
      </c>
      <c r="D502" t="s">
        <v>99</v>
      </c>
      <c r="E502">
        <v>60</v>
      </c>
      <c r="F502" t="s">
        <v>195</v>
      </c>
      <c r="G502" t="s">
        <v>270</v>
      </c>
      <c r="H502">
        <v>0.15</v>
      </c>
      <c r="J502">
        <v>3041.45996093</v>
      </c>
      <c r="K502">
        <v>1</v>
      </c>
      <c r="L502">
        <v>54</v>
      </c>
      <c r="M502" t="s">
        <v>332</v>
      </c>
      <c r="N502">
        <v>76</v>
      </c>
      <c r="O502" t="s">
        <v>333</v>
      </c>
      <c r="P502" t="s">
        <v>414</v>
      </c>
      <c r="Q502" t="s">
        <v>718</v>
      </c>
      <c r="R502" t="s">
        <v>954</v>
      </c>
      <c r="S502" s="2">
        <v>42951</v>
      </c>
      <c r="T502" t="s">
        <v>962</v>
      </c>
      <c r="U502">
        <v>1</v>
      </c>
      <c r="V502" t="s">
        <v>973</v>
      </c>
      <c r="X502">
        <v>36</v>
      </c>
      <c r="AA502">
        <v>0</v>
      </c>
      <c r="AB502">
        <v>0</v>
      </c>
      <c r="AC502" t="s">
        <v>1007</v>
      </c>
      <c r="AG502">
        <v>0</v>
      </c>
      <c r="AI502">
        <v>44.68705552</v>
      </c>
      <c r="AJ502" t="s">
        <v>973</v>
      </c>
      <c r="AL502">
        <v>-105.95003727</v>
      </c>
      <c r="AN502" t="s">
        <v>1210</v>
      </c>
      <c r="AO502">
        <v>1.848462860885653</v>
      </c>
      <c r="AP502" t="s">
        <v>1521</v>
      </c>
      <c r="AQ502">
        <v>2018</v>
      </c>
      <c r="AR502">
        <v>23</v>
      </c>
    </row>
    <row r="503" spans="1:44">
      <c r="A503" t="s">
        <v>44</v>
      </c>
      <c r="B503" s="2">
        <v>42951</v>
      </c>
      <c r="C503" s="2">
        <v>43182</v>
      </c>
      <c r="D503" t="s">
        <v>99</v>
      </c>
      <c r="E503">
        <v>60</v>
      </c>
      <c r="F503" t="s">
        <v>195</v>
      </c>
      <c r="G503" t="s">
        <v>270</v>
      </c>
      <c r="H503">
        <v>0.15</v>
      </c>
      <c r="J503">
        <v>3041.45996093</v>
      </c>
      <c r="K503">
        <v>12</v>
      </c>
      <c r="L503">
        <v>54</v>
      </c>
      <c r="M503" t="s">
        <v>332</v>
      </c>
      <c r="N503">
        <v>76</v>
      </c>
      <c r="O503" t="s">
        <v>333</v>
      </c>
      <c r="P503" t="s">
        <v>414</v>
      </c>
      <c r="Q503" t="s">
        <v>718</v>
      </c>
      <c r="R503" t="s">
        <v>954</v>
      </c>
      <c r="S503" s="2">
        <v>42951</v>
      </c>
      <c r="T503" t="s">
        <v>962</v>
      </c>
      <c r="U503">
        <v>1</v>
      </c>
      <c r="V503" t="s">
        <v>973</v>
      </c>
      <c r="X503">
        <v>36</v>
      </c>
      <c r="AA503">
        <v>0</v>
      </c>
      <c r="AB503">
        <v>0</v>
      </c>
      <c r="AC503" t="s">
        <v>1007</v>
      </c>
      <c r="AG503">
        <v>0</v>
      </c>
      <c r="AI503">
        <v>44.67260531</v>
      </c>
      <c r="AJ503" t="s">
        <v>973</v>
      </c>
      <c r="AL503">
        <v>-105.9501365</v>
      </c>
      <c r="AN503" t="s">
        <v>1206</v>
      </c>
      <c r="AO503">
        <v>1.70907956870547</v>
      </c>
      <c r="AP503" t="s">
        <v>1526</v>
      </c>
      <c r="AQ503">
        <v>2018</v>
      </c>
      <c r="AR503">
        <v>23</v>
      </c>
    </row>
    <row r="504" spans="1:44">
      <c r="A504" t="s">
        <v>44</v>
      </c>
      <c r="B504" s="2">
        <v>42951</v>
      </c>
      <c r="C504" s="2">
        <v>43182</v>
      </c>
      <c r="D504" t="s">
        <v>99</v>
      </c>
      <c r="E504">
        <v>60</v>
      </c>
      <c r="F504" t="s">
        <v>195</v>
      </c>
      <c r="G504" t="s">
        <v>270</v>
      </c>
      <c r="H504">
        <v>0.15</v>
      </c>
      <c r="J504">
        <v>3041.45996093</v>
      </c>
      <c r="K504">
        <v>2</v>
      </c>
      <c r="L504">
        <v>54</v>
      </c>
      <c r="M504" t="s">
        <v>332</v>
      </c>
      <c r="N504">
        <v>76</v>
      </c>
      <c r="O504" t="s">
        <v>333</v>
      </c>
      <c r="P504" t="s">
        <v>414</v>
      </c>
      <c r="Q504" t="s">
        <v>718</v>
      </c>
      <c r="R504" t="s">
        <v>954</v>
      </c>
      <c r="S504" s="2">
        <v>42951</v>
      </c>
      <c r="T504" t="s">
        <v>962</v>
      </c>
      <c r="U504">
        <v>1</v>
      </c>
      <c r="V504" t="s">
        <v>973</v>
      </c>
      <c r="X504">
        <v>36</v>
      </c>
      <c r="AA504">
        <v>0</v>
      </c>
      <c r="AB504">
        <v>0</v>
      </c>
      <c r="AC504" t="s">
        <v>1007</v>
      </c>
      <c r="AG504">
        <v>0</v>
      </c>
      <c r="AI504">
        <v>44.68666638</v>
      </c>
      <c r="AJ504" t="s">
        <v>973</v>
      </c>
      <c r="AL504">
        <v>-105.97027126</v>
      </c>
      <c r="AN504" t="s">
        <v>1207</v>
      </c>
      <c r="AO504">
        <v>2.780596097608412</v>
      </c>
      <c r="AP504" t="s">
        <v>1521</v>
      </c>
      <c r="AQ504">
        <v>2018</v>
      </c>
      <c r="AR504">
        <v>23</v>
      </c>
    </row>
    <row r="505" spans="1:44">
      <c r="A505" t="s">
        <v>44</v>
      </c>
      <c r="B505" s="2">
        <v>42951</v>
      </c>
      <c r="C505" s="2">
        <v>43182</v>
      </c>
      <c r="D505" t="s">
        <v>99</v>
      </c>
      <c r="E505">
        <v>60</v>
      </c>
      <c r="F505" t="s">
        <v>195</v>
      </c>
      <c r="G505" t="s">
        <v>270</v>
      </c>
      <c r="H505">
        <v>0.15</v>
      </c>
      <c r="J505">
        <v>3041.45996093</v>
      </c>
      <c r="K505">
        <v>2</v>
      </c>
      <c r="L505">
        <v>54</v>
      </c>
      <c r="M505" t="s">
        <v>332</v>
      </c>
      <c r="N505">
        <v>76</v>
      </c>
      <c r="O505" t="s">
        <v>333</v>
      </c>
      <c r="P505" t="s">
        <v>414</v>
      </c>
      <c r="Q505" t="s">
        <v>718</v>
      </c>
      <c r="R505" t="s">
        <v>954</v>
      </c>
      <c r="S505" s="2">
        <v>42951</v>
      </c>
      <c r="T505" t="s">
        <v>962</v>
      </c>
      <c r="U505">
        <v>1</v>
      </c>
      <c r="V505" t="s">
        <v>973</v>
      </c>
      <c r="X505">
        <v>36</v>
      </c>
      <c r="AA505">
        <v>0</v>
      </c>
      <c r="AB505">
        <v>0</v>
      </c>
      <c r="AC505" t="s">
        <v>1007</v>
      </c>
      <c r="AG505">
        <v>0</v>
      </c>
      <c r="AI505">
        <v>44.68666638</v>
      </c>
      <c r="AJ505" t="s">
        <v>973</v>
      </c>
      <c r="AL505">
        <v>-105.97027126</v>
      </c>
      <c r="AN505" t="s">
        <v>1207</v>
      </c>
      <c r="AO505">
        <v>2.780596097608412</v>
      </c>
      <c r="AP505" t="s">
        <v>1521</v>
      </c>
      <c r="AQ505">
        <v>2018</v>
      </c>
      <c r="AR505">
        <v>23</v>
      </c>
    </row>
    <row r="506" spans="1:44">
      <c r="A506" t="s">
        <v>44</v>
      </c>
      <c r="B506" s="2">
        <v>42951</v>
      </c>
      <c r="C506" s="2">
        <v>43182</v>
      </c>
      <c r="D506" t="s">
        <v>99</v>
      </c>
      <c r="E506">
        <v>60</v>
      </c>
      <c r="F506" t="s">
        <v>195</v>
      </c>
      <c r="G506" t="s">
        <v>270</v>
      </c>
      <c r="H506">
        <v>0.15</v>
      </c>
      <c r="J506">
        <v>3041.45996093</v>
      </c>
      <c r="K506">
        <v>6</v>
      </c>
      <c r="L506">
        <v>54</v>
      </c>
      <c r="M506" t="s">
        <v>332</v>
      </c>
      <c r="N506">
        <v>75</v>
      </c>
      <c r="O506" t="s">
        <v>333</v>
      </c>
      <c r="P506" t="s">
        <v>414</v>
      </c>
      <c r="Q506" t="s">
        <v>718</v>
      </c>
      <c r="R506" t="s">
        <v>954</v>
      </c>
      <c r="S506" s="2">
        <v>42951</v>
      </c>
      <c r="T506" t="s">
        <v>962</v>
      </c>
      <c r="U506">
        <v>1</v>
      </c>
      <c r="V506" t="s">
        <v>973</v>
      </c>
      <c r="X506">
        <v>36</v>
      </c>
      <c r="AA506">
        <v>0</v>
      </c>
      <c r="AB506">
        <v>0</v>
      </c>
      <c r="AC506" t="s">
        <v>1007</v>
      </c>
      <c r="AG506">
        <v>0</v>
      </c>
      <c r="AI506">
        <v>44.68745991</v>
      </c>
      <c r="AJ506" t="s">
        <v>973</v>
      </c>
      <c r="AL506">
        <v>-105.9299864</v>
      </c>
      <c r="AN506" t="s">
        <v>1211</v>
      </c>
      <c r="AO506">
        <v>1.050486381775426</v>
      </c>
      <c r="AP506" t="s">
        <v>1521</v>
      </c>
      <c r="AQ506">
        <v>2018</v>
      </c>
      <c r="AR506">
        <v>23</v>
      </c>
    </row>
    <row r="507" spans="1:44">
      <c r="A507" t="s">
        <v>44</v>
      </c>
      <c r="B507" s="2">
        <v>42951</v>
      </c>
      <c r="C507" s="2">
        <v>43182</v>
      </c>
      <c r="D507" t="s">
        <v>99</v>
      </c>
      <c r="E507">
        <v>60</v>
      </c>
      <c r="F507" t="s">
        <v>195</v>
      </c>
      <c r="G507" t="s">
        <v>270</v>
      </c>
      <c r="H507">
        <v>0.15</v>
      </c>
      <c r="J507">
        <v>3041.45996093</v>
      </c>
      <c r="K507">
        <v>12</v>
      </c>
      <c r="L507">
        <v>54</v>
      </c>
      <c r="M507" t="s">
        <v>332</v>
      </c>
      <c r="N507">
        <v>76</v>
      </c>
      <c r="O507" t="s">
        <v>333</v>
      </c>
      <c r="P507" t="s">
        <v>414</v>
      </c>
      <c r="Q507" t="s">
        <v>718</v>
      </c>
      <c r="R507" t="s">
        <v>954</v>
      </c>
      <c r="S507" s="2">
        <v>42951</v>
      </c>
      <c r="T507" t="s">
        <v>962</v>
      </c>
      <c r="U507">
        <v>1</v>
      </c>
      <c r="V507" t="s">
        <v>973</v>
      </c>
      <c r="X507">
        <v>36</v>
      </c>
      <c r="AA507">
        <v>0</v>
      </c>
      <c r="AB507">
        <v>0</v>
      </c>
      <c r="AC507" t="s">
        <v>1007</v>
      </c>
      <c r="AG507">
        <v>0</v>
      </c>
      <c r="AI507">
        <v>44.67260531</v>
      </c>
      <c r="AJ507" t="s">
        <v>973</v>
      </c>
      <c r="AL507">
        <v>-105.9501365</v>
      </c>
      <c r="AN507" t="s">
        <v>1206</v>
      </c>
      <c r="AO507">
        <v>1.70907956870547</v>
      </c>
      <c r="AP507" t="s">
        <v>1526</v>
      </c>
      <c r="AQ507">
        <v>2018</v>
      </c>
      <c r="AR507">
        <v>23</v>
      </c>
    </row>
    <row r="508" spans="1:44">
      <c r="A508" t="s">
        <v>44</v>
      </c>
      <c r="B508" s="2">
        <v>42898</v>
      </c>
      <c r="C508" s="2">
        <v>43336</v>
      </c>
      <c r="D508" t="s">
        <v>61</v>
      </c>
      <c r="E508">
        <v>60</v>
      </c>
      <c r="F508" t="s">
        <v>196</v>
      </c>
      <c r="G508" t="s">
        <v>270</v>
      </c>
      <c r="H508">
        <v>0.15</v>
      </c>
      <c r="J508">
        <v>2556.16992187</v>
      </c>
      <c r="K508">
        <v>3</v>
      </c>
      <c r="L508">
        <v>54</v>
      </c>
      <c r="M508" t="s">
        <v>332</v>
      </c>
      <c r="N508">
        <v>75</v>
      </c>
      <c r="O508" t="s">
        <v>333</v>
      </c>
      <c r="P508" t="s">
        <v>415</v>
      </c>
      <c r="Q508" t="s">
        <v>719</v>
      </c>
      <c r="R508" t="s">
        <v>954</v>
      </c>
      <c r="S508" s="2">
        <v>42898</v>
      </c>
      <c r="T508" t="s">
        <v>962</v>
      </c>
      <c r="U508">
        <v>1</v>
      </c>
      <c r="V508" t="s">
        <v>973</v>
      </c>
      <c r="X508">
        <v>36</v>
      </c>
      <c r="AA508">
        <v>0</v>
      </c>
      <c r="AB508">
        <v>0</v>
      </c>
      <c r="AC508" t="s">
        <v>1007</v>
      </c>
      <c r="AG508">
        <v>0</v>
      </c>
      <c r="AI508">
        <v>44.68864256</v>
      </c>
      <c r="AJ508" t="s">
        <v>973</v>
      </c>
      <c r="AL508">
        <v>-105.86921578</v>
      </c>
      <c r="AN508" t="s">
        <v>1215</v>
      </c>
      <c r="AO508">
        <v>2.45125200054727</v>
      </c>
      <c r="AP508" t="s">
        <v>1519</v>
      </c>
      <c r="AQ508">
        <v>2018</v>
      </c>
      <c r="AR508">
        <v>23</v>
      </c>
    </row>
    <row r="509" spans="1:44">
      <c r="A509" t="s">
        <v>44</v>
      </c>
      <c r="B509" s="2">
        <v>42898</v>
      </c>
      <c r="C509" s="2">
        <v>43336</v>
      </c>
      <c r="D509" t="s">
        <v>61</v>
      </c>
      <c r="E509">
        <v>60</v>
      </c>
      <c r="F509" t="s">
        <v>196</v>
      </c>
      <c r="G509" t="s">
        <v>270</v>
      </c>
      <c r="H509">
        <v>0.15</v>
      </c>
      <c r="J509">
        <v>2556.16992187</v>
      </c>
      <c r="K509">
        <v>3</v>
      </c>
      <c r="L509">
        <v>54</v>
      </c>
      <c r="M509" t="s">
        <v>332</v>
      </c>
      <c r="N509">
        <v>75</v>
      </c>
      <c r="O509" t="s">
        <v>333</v>
      </c>
      <c r="P509" t="s">
        <v>415</v>
      </c>
      <c r="Q509" t="s">
        <v>719</v>
      </c>
      <c r="R509" t="s">
        <v>954</v>
      </c>
      <c r="S509" s="2">
        <v>42898</v>
      </c>
      <c r="T509" t="s">
        <v>962</v>
      </c>
      <c r="U509">
        <v>1</v>
      </c>
      <c r="V509" t="s">
        <v>973</v>
      </c>
      <c r="X509">
        <v>36</v>
      </c>
      <c r="AA509">
        <v>0</v>
      </c>
      <c r="AB509">
        <v>0</v>
      </c>
      <c r="AC509" t="s">
        <v>1007</v>
      </c>
      <c r="AG509">
        <v>0</v>
      </c>
      <c r="AI509">
        <v>44.68864256</v>
      </c>
      <c r="AJ509" t="s">
        <v>973</v>
      </c>
      <c r="AL509">
        <v>-105.86921578</v>
      </c>
      <c r="AN509" t="s">
        <v>1215</v>
      </c>
      <c r="AO509">
        <v>2.45125200054727</v>
      </c>
      <c r="AP509" t="s">
        <v>1519</v>
      </c>
      <c r="AQ509">
        <v>2018</v>
      </c>
      <c r="AR509">
        <v>23</v>
      </c>
    </row>
    <row r="510" spans="1:44">
      <c r="A510" t="s">
        <v>44</v>
      </c>
      <c r="B510" s="2">
        <v>42898</v>
      </c>
      <c r="C510" s="2">
        <v>43336</v>
      </c>
      <c r="D510" t="s">
        <v>61</v>
      </c>
      <c r="E510">
        <v>60</v>
      </c>
      <c r="F510" t="s">
        <v>196</v>
      </c>
      <c r="G510" t="s">
        <v>270</v>
      </c>
      <c r="H510">
        <v>0.15</v>
      </c>
      <c r="J510">
        <v>2556.16992187</v>
      </c>
      <c r="K510">
        <v>10</v>
      </c>
      <c r="L510">
        <v>54</v>
      </c>
      <c r="M510" t="s">
        <v>332</v>
      </c>
      <c r="N510">
        <v>75</v>
      </c>
      <c r="O510" t="s">
        <v>333</v>
      </c>
      <c r="P510" t="s">
        <v>415</v>
      </c>
      <c r="Q510" t="s">
        <v>719</v>
      </c>
      <c r="R510" t="s">
        <v>954</v>
      </c>
      <c r="S510" s="2">
        <v>42898</v>
      </c>
      <c r="T510" t="s">
        <v>962</v>
      </c>
      <c r="U510">
        <v>1</v>
      </c>
      <c r="V510" t="s">
        <v>973</v>
      </c>
      <c r="X510">
        <v>36</v>
      </c>
      <c r="AA510">
        <v>0</v>
      </c>
      <c r="AB510">
        <v>0</v>
      </c>
      <c r="AC510" t="s">
        <v>1007</v>
      </c>
      <c r="AG510">
        <v>0</v>
      </c>
      <c r="AI510">
        <v>44.6742496</v>
      </c>
      <c r="AJ510" t="s">
        <v>973</v>
      </c>
      <c r="AL510">
        <v>-105.86912427</v>
      </c>
      <c r="AN510" t="s">
        <v>1200</v>
      </c>
      <c r="AO510">
        <v>2.301736154484503</v>
      </c>
      <c r="AP510" t="s">
        <v>1520</v>
      </c>
      <c r="AQ510">
        <v>2018</v>
      </c>
      <c r="AR510">
        <v>23</v>
      </c>
    </row>
    <row r="511" spans="1:44">
      <c r="A511" t="s">
        <v>44</v>
      </c>
      <c r="B511" s="2">
        <v>42898</v>
      </c>
      <c r="C511" s="2">
        <v>43336</v>
      </c>
      <c r="D511" t="s">
        <v>61</v>
      </c>
      <c r="E511">
        <v>60</v>
      </c>
      <c r="F511" t="s">
        <v>196</v>
      </c>
      <c r="G511" t="s">
        <v>270</v>
      </c>
      <c r="H511">
        <v>0.15</v>
      </c>
      <c r="J511">
        <v>2556.16992187</v>
      </c>
      <c r="K511">
        <v>33</v>
      </c>
      <c r="L511">
        <v>55</v>
      </c>
      <c r="M511" t="s">
        <v>332</v>
      </c>
      <c r="N511">
        <v>75</v>
      </c>
      <c r="O511" t="s">
        <v>333</v>
      </c>
      <c r="P511" t="s">
        <v>415</v>
      </c>
      <c r="Q511" t="s">
        <v>719</v>
      </c>
      <c r="R511" t="s">
        <v>954</v>
      </c>
      <c r="S511" s="2">
        <v>42898</v>
      </c>
      <c r="T511" t="s">
        <v>962</v>
      </c>
      <c r="U511">
        <v>1</v>
      </c>
      <c r="V511" t="s">
        <v>973</v>
      </c>
      <c r="X511">
        <v>36</v>
      </c>
      <c r="AA511">
        <v>0</v>
      </c>
      <c r="AB511">
        <v>0</v>
      </c>
      <c r="AC511" t="s">
        <v>1007</v>
      </c>
      <c r="AG511">
        <v>0</v>
      </c>
      <c r="AI511">
        <v>44.70142949</v>
      </c>
      <c r="AJ511" t="s">
        <v>973</v>
      </c>
      <c r="AL511">
        <v>-105.89192174</v>
      </c>
      <c r="AN511" t="s">
        <v>1205</v>
      </c>
      <c r="AO511">
        <v>2.106345986645959</v>
      </c>
      <c r="AP511" t="s">
        <v>1519</v>
      </c>
      <c r="AQ511">
        <v>2018</v>
      </c>
      <c r="AR511">
        <v>23</v>
      </c>
    </row>
    <row r="512" spans="1:44">
      <c r="A512" t="s">
        <v>44</v>
      </c>
      <c r="B512" s="2">
        <v>42898</v>
      </c>
      <c r="C512" s="2">
        <v>43336</v>
      </c>
      <c r="D512" t="s">
        <v>61</v>
      </c>
      <c r="E512">
        <v>60</v>
      </c>
      <c r="F512" t="s">
        <v>196</v>
      </c>
      <c r="G512" t="s">
        <v>270</v>
      </c>
      <c r="H512">
        <v>0.15</v>
      </c>
      <c r="J512">
        <v>2556.16992187</v>
      </c>
      <c r="K512">
        <v>10</v>
      </c>
      <c r="L512">
        <v>54</v>
      </c>
      <c r="M512" t="s">
        <v>332</v>
      </c>
      <c r="N512">
        <v>75</v>
      </c>
      <c r="O512" t="s">
        <v>333</v>
      </c>
      <c r="P512" t="s">
        <v>415</v>
      </c>
      <c r="Q512" t="s">
        <v>719</v>
      </c>
      <c r="R512" t="s">
        <v>954</v>
      </c>
      <c r="S512" s="2">
        <v>42898</v>
      </c>
      <c r="T512" t="s">
        <v>962</v>
      </c>
      <c r="U512">
        <v>1</v>
      </c>
      <c r="V512" t="s">
        <v>973</v>
      </c>
      <c r="X512">
        <v>36</v>
      </c>
      <c r="AA512">
        <v>0</v>
      </c>
      <c r="AB512">
        <v>0</v>
      </c>
      <c r="AC512" t="s">
        <v>1007</v>
      </c>
      <c r="AG512">
        <v>0</v>
      </c>
      <c r="AI512">
        <v>44.6742496</v>
      </c>
      <c r="AJ512" t="s">
        <v>973</v>
      </c>
      <c r="AL512">
        <v>-105.86912427</v>
      </c>
      <c r="AN512" t="s">
        <v>1200</v>
      </c>
      <c r="AO512">
        <v>2.301736154484503</v>
      </c>
      <c r="AP512" t="s">
        <v>1520</v>
      </c>
      <c r="AQ512">
        <v>2018</v>
      </c>
      <c r="AR512">
        <v>23</v>
      </c>
    </row>
    <row r="513" spans="1:44">
      <c r="A513" t="s">
        <v>44</v>
      </c>
      <c r="B513" s="2">
        <v>42898</v>
      </c>
      <c r="C513" s="2">
        <v>43336</v>
      </c>
      <c r="D513" t="s">
        <v>61</v>
      </c>
      <c r="E513">
        <v>60</v>
      </c>
      <c r="F513" t="s">
        <v>196</v>
      </c>
      <c r="G513" t="s">
        <v>270</v>
      </c>
      <c r="H513">
        <v>0.15</v>
      </c>
      <c r="J513">
        <v>2556.16992187</v>
      </c>
      <c r="K513">
        <v>33</v>
      </c>
      <c r="L513">
        <v>55</v>
      </c>
      <c r="M513" t="s">
        <v>332</v>
      </c>
      <c r="N513">
        <v>75</v>
      </c>
      <c r="O513" t="s">
        <v>333</v>
      </c>
      <c r="P513" t="s">
        <v>415</v>
      </c>
      <c r="Q513" t="s">
        <v>719</v>
      </c>
      <c r="R513" t="s">
        <v>954</v>
      </c>
      <c r="S513" s="2">
        <v>42898</v>
      </c>
      <c r="T513" t="s">
        <v>962</v>
      </c>
      <c r="U513">
        <v>1</v>
      </c>
      <c r="V513" t="s">
        <v>973</v>
      </c>
      <c r="X513">
        <v>36</v>
      </c>
      <c r="AA513">
        <v>0</v>
      </c>
      <c r="AB513">
        <v>0</v>
      </c>
      <c r="AC513" t="s">
        <v>1007</v>
      </c>
      <c r="AG513">
        <v>0</v>
      </c>
      <c r="AI513">
        <v>44.70142949</v>
      </c>
      <c r="AJ513" t="s">
        <v>973</v>
      </c>
      <c r="AL513">
        <v>-105.89192174</v>
      </c>
      <c r="AN513" t="s">
        <v>1205</v>
      </c>
      <c r="AO513">
        <v>2.106345986645959</v>
      </c>
      <c r="AP513" t="s">
        <v>1519</v>
      </c>
      <c r="AQ513">
        <v>2018</v>
      </c>
      <c r="AR513">
        <v>23</v>
      </c>
    </row>
    <row r="514" spans="1:44">
      <c r="A514" t="s">
        <v>44</v>
      </c>
      <c r="B514" s="2">
        <v>42898</v>
      </c>
      <c r="C514" s="2">
        <v>43336</v>
      </c>
      <c r="D514" t="s">
        <v>61</v>
      </c>
      <c r="E514">
        <v>60</v>
      </c>
      <c r="F514" t="s">
        <v>196</v>
      </c>
      <c r="G514" t="s">
        <v>270</v>
      </c>
      <c r="H514">
        <v>0.15</v>
      </c>
      <c r="J514">
        <v>2556.16992187</v>
      </c>
      <c r="K514">
        <v>28</v>
      </c>
      <c r="L514">
        <v>55</v>
      </c>
      <c r="M514" t="s">
        <v>332</v>
      </c>
      <c r="N514">
        <v>75</v>
      </c>
      <c r="O514" t="s">
        <v>333</v>
      </c>
      <c r="P514" t="s">
        <v>415</v>
      </c>
      <c r="Q514" t="s">
        <v>719</v>
      </c>
      <c r="R514" t="s">
        <v>954</v>
      </c>
      <c r="S514" s="2">
        <v>42898</v>
      </c>
      <c r="T514" t="s">
        <v>962</v>
      </c>
      <c r="U514">
        <v>1</v>
      </c>
      <c r="V514" t="s">
        <v>973</v>
      </c>
      <c r="X514">
        <v>36</v>
      </c>
      <c r="AA514">
        <v>0</v>
      </c>
      <c r="AB514">
        <v>0</v>
      </c>
      <c r="AC514" t="s">
        <v>1007</v>
      </c>
      <c r="AG514">
        <v>0</v>
      </c>
      <c r="AI514">
        <v>44.71472</v>
      </c>
      <c r="AJ514" t="s">
        <v>973</v>
      </c>
      <c r="AL514">
        <v>-105.89405039</v>
      </c>
      <c r="AN514" t="s">
        <v>1203</v>
      </c>
      <c r="AO514">
        <v>2.872317793359923</v>
      </c>
      <c r="AP514" t="s">
        <v>1519</v>
      </c>
      <c r="AQ514">
        <v>2018</v>
      </c>
      <c r="AR514">
        <v>23</v>
      </c>
    </row>
    <row r="515" spans="1:44">
      <c r="A515" t="s">
        <v>44</v>
      </c>
      <c r="B515" s="2">
        <v>42898</v>
      </c>
      <c r="C515" s="2">
        <v>43336</v>
      </c>
      <c r="D515" t="s">
        <v>61</v>
      </c>
      <c r="E515">
        <v>60</v>
      </c>
      <c r="F515" t="s">
        <v>196</v>
      </c>
      <c r="G515" t="s">
        <v>270</v>
      </c>
      <c r="H515">
        <v>0.15</v>
      </c>
      <c r="J515">
        <v>2556.16992187</v>
      </c>
      <c r="K515">
        <v>28</v>
      </c>
      <c r="L515">
        <v>55</v>
      </c>
      <c r="M515" t="s">
        <v>332</v>
      </c>
      <c r="N515">
        <v>75</v>
      </c>
      <c r="O515" t="s">
        <v>333</v>
      </c>
      <c r="P515" t="s">
        <v>415</v>
      </c>
      <c r="Q515" t="s">
        <v>719</v>
      </c>
      <c r="R515" t="s">
        <v>954</v>
      </c>
      <c r="S515" s="2">
        <v>42898</v>
      </c>
      <c r="T515" t="s">
        <v>962</v>
      </c>
      <c r="U515">
        <v>1</v>
      </c>
      <c r="V515" t="s">
        <v>973</v>
      </c>
      <c r="X515">
        <v>36</v>
      </c>
      <c r="AA515">
        <v>0</v>
      </c>
      <c r="AB515">
        <v>0</v>
      </c>
      <c r="AC515" t="s">
        <v>1007</v>
      </c>
      <c r="AG515">
        <v>0</v>
      </c>
      <c r="AI515">
        <v>44.71472</v>
      </c>
      <c r="AJ515" t="s">
        <v>973</v>
      </c>
      <c r="AL515">
        <v>-105.89405039</v>
      </c>
      <c r="AN515" t="s">
        <v>1203</v>
      </c>
      <c r="AO515">
        <v>2.872317793359923</v>
      </c>
      <c r="AP515" t="s">
        <v>1519</v>
      </c>
      <c r="AQ515">
        <v>2018</v>
      </c>
      <c r="AR515">
        <v>23</v>
      </c>
    </row>
    <row r="516" spans="1:44">
      <c r="A516" t="s">
        <v>44</v>
      </c>
      <c r="B516" s="2">
        <v>42898</v>
      </c>
      <c r="C516" s="2">
        <v>43336</v>
      </c>
      <c r="D516" t="s">
        <v>61</v>
      </c>
      <c r="E516">
        <v>60</v>
      </c>
      <c r="F516" t="s">
        <v>196</v>
      </c>
      <c r="G516" t="s">
        <v>270</v>
      </c>
      <c r="H516">
        <v>0.15</v>
      </c>
      <c r="J516">
        <v>2556.16992187</v>
      </c>
      <c r="K516">
        <v>3</v>
      </c>
      <c r="L516">
        <v>54</v>
      </c>
      <c r="M516" t="s">
        <v>332</v>
      </c>
      <c r="N516">
        <v>75</v>
      </c>
      <c r="O516" t="s">
        <v>333</v>
      </c>
      <c r="P516" t="s">
        <v>415</v>
      </c>
      <c r="Q516" t="s">
        <v>719</v>
      </c>
      <c r="R516" t="s">
        <v>954</v>
      </c>
      <c r="S516" s="2">
        <v>42898</v>
      </c>
      <c r="T516" t="s">
        <v>962</v>
      </c>
      <c r="U516">
        <v>1</v>
      </c>
      <c r="V516" t="s">
        <v>973</v>
      </c>
      <c r="X516">
        <v>36</v>
      </c>
      <c r="AA516">
        <v>0</v>
      </c>
      <c r="AB516">
        <v>0</v>
      </c>
      <c r="AC516" t="s">
        <v>1007</v>
      </c>
      <c r="AG516">
        <v>0</v>
      </c>
      <c r="AI516">
        <v>44.68864256</v>
      </c>
      <c r="AJ516" t="s">
        <v>973</v>
      </c>
      <c r="AL516">
        <v>-105.86921578</v>
      </c>
      <c r="AN516" t="s">
        <v>1215</v>
      </c>
      <c r="AO516">
        <v>2.45125200054727</v>
      </c>
      <c r="AP516" t="s">
        <v>1519</v>
      </c>
      <c r="AQ516">
        <v>2018</v>
      </c>
      <c r="AR516">
        <v>23</v>
      </c>
    </row>
    <row r="517" spans="1:44">
      <c r="A517" t="s">
        <v>44</v>
      </c>
      <c r="B517" s="2">
        <v>42898</v>
      </c>
      <c r="C517" s="2">
        <v>43336</v>
      </c>
      <c r="D517" t="s">
        <v>61</v>
      </c>
      <c r="E517">
        <v>60</v>
      </c>
      <c r="F517" t="s">
        <v>196</v>
      </c>
      <c r="G517" t="s">
        <v>270</v>
      </c>
      <c r="H517">
        <v>0.15</v>
      </c>
      <c r="J517">
        <v>2556.16992187</v>
      </c>
      <c r="K517">
        <v>3</v>
      </c>
      <c r="L517">
        <v>54</v>
      </c>
      <c r="M517" t="s">
        <v>332</v>
      </c>
      <c r="N517">
        <v>75</v>
      </c>
      <c r="O517" t="s">
        <v>333</v>
      </c>
      <c r="P517" t="s">
        <v>415</v>
      </c>
      <c r="Q517" t="s">
        <v>719</v>
      </c>
      <c r="R517" t="s">
        <v>954</v>
      </c>
      <c r="S517" s="2">
        <v>42898</v>
      </c>
      <c r="T517" t="s">
        <v>962</v>
      </c>
      <c r="U517">
        <v>1</v>
      </c>
      <c r="V517" t="s">
        <v>973</v>
      </c>
      <c r="X517">
        <v>36</v>
      </c>
      <c r="AA517">
        <v>0</v>
      </c>
      <c r="AB517">
        <v>0</v>
      </c>
      <c r="AC517" t="s">
        <v>1007</v>
      </c>
      <c r="AG517">
        <v>0</v>
      </c>
      <c r="AI517">
        <v>44.68864256</v>
      </c>
      <c r="AJ517" t="s">
        <v>973</v>
      </c>
      <c r="AL517">
        <v>-105.86921578</v>
      </c>
      <c r="AN517" t="s">
        <v>1215</v>
      </c>
      <c r="AO517">
        <v>2.45125200054727</v>
      </c>
      <c r="AP517" t="s">
        <v>1519</v>
      </c>
      <c r="AQ517">
        <v>2018</v>
      </c>
      <c r="AR517">
        <v>23</v>
      </c>
    </row>
    <row r="518" spans="1:44">
      <c r="A518" t="s">
        <v>44</v>
      </c>
      <c r="B518" s="2">
        <v>42898</v>
      </c>
      <c r="C518" s="2">
        <v>43336</v>
      </c>
      <c r="D518" t="s">
        <v>61</v>
      </c>
      <c r="E518">
        <v>60</v>
      </c>
      <c r="F518" t="s">
        <v>196</v>
      </c>
      <c r="G518" t="s">
        <v>270</v>
      </c>
      <c r="H518">
        <v>0.15</v>
      </c>
      <c r="J518">
        <v>2556.16992187</v>
      </c>
      <c r="K518">
        <v>3</v>
      </c>
      <c r="L518">
        <v>54</v>
      </c>
      <c r="M518" t="s">
        <v>332</v>
      </c>
      <c r="N518">
        <v>75</v>
      </c>
      <c r="O518" t="s">
        <v>333</v>
      </c>
      <c r="P518" t="s">
        <v>415</v>
      </c>
      <c r="Q518" t="s">
        <v>719</v>
      </c>
      <c r="R518" t="s">
        <v>954</v>
      </c>
      <c r="S518" s="2">
        <v>42898</v>
      </c>
      <c r="T518" t="s">
        <v>962</v>
      </c>
      <c r="U518">
        <v>1</v>
      </c>
      <c r="V518" t="s">
        <v>973</v>
      </c>
      <c r="X518">
        <v>36</v>
      </c>
      <c r="AA518">
        <v>0</v>
      </c>
      <c r="AB518">
        <v>0</v>
      </c>
      <c r="AC518" t="s">
        <v>1007</v>
      </c>
      <c r="AG518">
        <v>0</v>
      </c>
      <c r="AI518">
        <v>44.68864256</v>
      </c>
      <c r="AJ518" t="s">
        <v>973</v>
      </c>
      <c r="AL518">
        <v>-105.86921578</v>
      </c>
      <c r="AN518" t="s">
        <v>1215</v>
      </c>
      <c r="AO518">
        <v>2.45125200054727</v>
      </c>
      <c r="AP518" t="s">
        <v>1519</v>
      </c>
      <c r="AQ518">
        <v>2018</v>
      </c>
      <c r="AR518">
        <v>23</v>
      </c>
    </row>
    <row r="519" spans="1:44">
      <c r="A519" t="s">
        <v>44</v>
      </c>
      <c r="B519" s="2">
        <v>42898</v>
      </c>
      <c r="C519" s="2">
        <v>43336</v>
      </c>
      <c r="D519" t="s">
        <v>61</v>
      </c>
      <c r="E519">
        <v>60</v>
      </c>
      <c r="F519" t="s">
        <v>196</v>
      </c>
      <c r="G519" t="s">
        <v>270</v>
      </c>
      <c r="H519">
        <v>0.15</v>
      </c>
      <c r="J519">
        <v>2556.16992187</v>
      </c>
      <c r="K519">
        <v>3</v>
      </c>
      <c r="L519">
        <v>54</v>
      </c>
      <c r="M519" t="s">
        <v>332</v>
      </c>
      <c r="N519">
        <v>75</v>
      </c>
      <c r="O519" t="s">
        <v>333</v>
      </c>
      <c r="P519" t="s">
        <v>415</v>
      </c>
      <c r="Q519" t="s">
        <v>719</v>
      </c>
      <c r="R519" t="s">
        <v>954</v>
      </c>
      <c r="S519" s="2">
        <v>42898</v>
      </c>
      <c r="T519" t="s">
        <v>962</v>
      </c>
      <c r="U519">
        <v>1</v>
      </c>
      <c r="V519" t="s">
        <v>973</v>
      </c>
      <c r="X519">
        <v>36</v>
      </c>
      <c r="AA519">
        <v>0</v>
      </c>
      <c r="AB519">
        <v>0</v>
      </c>
      <c r="AC519" t="s">
        <v>1007</v>
      </c>
      <c r="AG519">
        <v>0</v>
      </c>
      <c r="AI519">
        <v>44.68864256</v>
      </c>
      <c r="AJ519" t="s">
        <v>973</v>
      </c>
      <c r="AL519">
        <v>-105.86921578</v>
      </c>
      <c r="AN519" t="s">
        <v>1215</v>
      </c>
      <c r="AO519">
        <v>2.45125200054727</v>
      </c>
      <c r="AP519" t="s">
        <v>1519</v>
      </c>
      <c r="AQ519">
        <v>2018</v>
      </c>
      <c r="AR519">
        <v>23</v>
      </c>
    </row>
    <row r="520" spans="1:44">
      <c r="A520" t="s">
        <v>44</v>
      </c>
      <c r="B520" s="2">
        <v>42898</v>
      </c>
      <c r="C520" s="2">
        <v>43336</v>
      </c>
      <c r="D520" t="s">
        <v>61</v>
      </c>
      <c r="E520">
        <v>60</v>
      </c>
      <c r="F520" t="s">
        <v>196</v>
      </c>
      <c r="G520" t="s">
        <v>270</v>
      </c>
      <c r="H520">
        <v>0.15</v>
      </c>
      <c r="J520">
        <v>2556.16992187</v>
      </c>
      <c r="K520">
        <v>33</v>
      </c>
      <c r="L520">
        <v>55</v>
      </c>
      <c r="M520" t="s">
        <v>332</v>
      </c>
      <c r="N520">
        <v>75</v>
      </c>
      <c r="O520" t="s">
        <v>333</v>
      </c>
      <c r="P520" t="s">
        <v>415</v>
      </c>
      <c r="Q520" t="s">
        <v>719</v>
      </c>
      <c r="R520" t="s">
        <v>954</v>
      </c>
      <c r="S520" s="2">
        <v>42898</v>
      </c>
      <c r="T520" t="s">
        <v>962</v>
      </c>
      <c r="U520">
        <v>1</v>
      </c>
      <c r="V520" t="s">
        <v>973</v>
      </c>
      <c r="X520">
        <v>36</v>
      </c>
      <c r="AA520">
        <v>0</v>
      </c>
      <c r="AB520">
        <v>0</v>
      </c>
      <c r="AC520" t="s">
        <v>1007</v>
      </c>
      <c r="AG520">
        <v>0</v>
      </c>
      <c r="AI520">
        <v>44.70142949</v>
      </c>
      <c r="AJ520" t="s">
        <v>973</v>
      </c>
      <c r="AL520">
        <v>-105.89192174</v>
      </c>
      <c r="AN520" t="s">
        <v>1205</v>
      </c>
      <c r="AO520">
        <v>2.106345986645959</v>
      </c>
      <c r="AP520" t="s">
        <v>1519</v>
      </c>
      <c r="AQ520">
        <v>2018</v>
      </c>
      <c r="AR520">
        <v>23</v>
      </c>
    </row>
    <row r="521" spans="1:44">
      <c r="A521" t="s">
        <v>44</v>
      </c>
      <c r="B521" s="2">
        <v>42898</v>
      </c>
      <c r="C521" s="2">
        <v>43336</v>
      </c>
      <c r="D521" t="s">
        <v>61</v>
      </c>
      <c r="E521">
        <v>60</v>
      </c>
      <c r="F521" t="s">
        <v>196</v>
      </c>
      <c r="G521" t="s">
        <v>270</v>
      </c>
      <c r="H521">
        <v>0.15</v>
      </c>
      <c r="J521">
        <v>2556.16992187</v>
      </c>
      <c r="K521">
        <v>3</v>
      </c>
      <c r="L521">
        <v>54</v>
      </c>
      <c r="M521" t="s">
        <v>332</v>
      </c>
      <c r="N521">
        <v>75</v>
      </c>
      <c r="O521" t="s">
        <v>333</v>
      </c>
      <c r="P521" t="s">
        <v>415</v>
      </c>
      <c r="Q521" t="s">
        <v>719</v>
      </c>
      <c r="R521" t="s">
        <v>954</v>
      </c>
      <c r="S521" s="2">
        <v>42898</v>
      </c>
      <c r="T521" t="s">
        <v>962</v>
      </c>
      <c r="U521">
        <v>1</v>
      </c>
      <c r="V521" t="s">
        <v>973</v>
      </c>
      <c r="X521">
        <v>36</v>
      </c>
      <c r="AA521">
        <v>0</v>
      </c>
      <c r="AB521">
        <v>0</v>
      </c>
      <c r="AC521" t="s">
        <v>1007</v>
      </c>
      <c r="AG521">
        <v>0</v>
      </c>
      <c r="AI521">
        <v>44.68864256</v>
      </c>
      <c r="AJ521" t="s">
        <v>973</v>
      </c>
      <c r="AL521">
        <v>-105.86921578</v>
      </c>
      <c r="AN521" t="s">
        <v>1215</v>
      </c>
      <c r="AO521">
        <v>2.45125200054727</v>
      </c>
      <c r="AP521" t="s">
        <v>1519</v>
      </c>
      <c r="AQ521">
        <v>2018</v>
      </c>
      <c r="AR521">
        <v>23</v>
      </c>
    </row>
    <row r="522" spans="1:44">
      <c r="A522" t="s">
        <v>44</v>
      </c>
      <c r="B522" s="2">
        <v>42898</v>
      </c>
      <c r="C522" s="2">
        <v>43336</v>
      </c>
      <c r="D522" t="s">
        <v>61</v>
      </c>
      <c r="E522">
        <v>60</v>
      </c>
      <c r="F522" t="s">
        <v>196</v>
      </c>
      <c r="G522" t="s">
        <v>270</v>
      </c>
      <c r="H522">
        <v>0.15</v>
      </c>
      <c r="J522">
        <v>2556.16992187</v>
      </c>
      <c r="K522">
        <v>3</v>
      </c>
      <c r="L522">
        <v>54</v>
      </c>
      <c r="M522" t="s">
        <v>332</v>
      </c>
      <c r="N522">
        <v>75</v>
      </c>
      <c r="O522" t="s">
        <v>333</v>
      </c>
      <c r="P522" t="s">
        <v>415</v>
      </c>
      <c r="Q522" t="s">
        <v>719</v>
      </c>
      <c r="R522" t="s">
        <v>954</v>
      </c>
      <c r="S522" s="2">
        <v>42898</v>
      </c>
      <c r="T522" t="s">
        <v>962</v>
      </c>
      <c r="U522">
        <v>1</v>
      </c>
      <c r="V522" t="s">
        <v>973</v>
      </c>
      <c r="X522">
        <v>36</v>
      </c>
      <c r="AA522">
        <v>0</v>
      </c>
      <c r="AB522">
        <v>0</v>
      </c>
      <c r="AC522" t="s">
        <v>1007</v>
      </c>
      <c r="AG522">
        <v>0</v>
      </c>
      <c r="AI522">
        <v>44.68864256</v>
      </c>
      <c r="AJ522" t="s">
        <v>973</v>
      </c>
      <c r="AL522">
        <v>-105.86921578</v>
      </c>
      <c r="AN522" t="s">
        <v>1215</v>
      </c>
      <c r="AO522">
        <v>2.45125200054727</v>
      </c>
      <c r="AP522" t="s">
        <v>1519</v>
      </c>
      <c r="AQ522">
        <v>2018</v>
      </c>
      <c r="AR522">
        <v>23</v>
      </c>
    </row>
    <row r="523" spans="1:44">
      <c r="A523" t="s">
        <v>44</v>
      </c>
      <c r="B523" s="2">
        <v>42898</v>
      </c>
      <c r="C523" s="2">
        <v>43336</v>
      </c>
      <c r="D523" t="s">
        <v>61</v>
      </c>
      <c r="E523">
        <v>60</v>
      </c>
      <c r="F523" t="s">
        <v>196</v>
      </c>
      <c r="G523" t="s">
        <v>270</v>
      </c>
      <c r="H523">
        <v>0.15</v>
      </c>
      <c r="J523">
        <v>2556.16992187</v>
      </c>
      <c r="K523">
        <v>3</v>
      </c>
      <c r="L523">
        <v>54</v>
      </c>
      <c r="M523" t="s">
        <v>332</v>
      </c>
      <c r="N523">
        <v>75</v>
      </c>
      <c r="O523" t="s">
        <v>333</v>
      </c>
      <c r="P523" t="s">
        <v>415</v>
      </c>
      <c r="Q523" t="s">
        <v>719</v>
      </c>
      <c r="R523" t="s">
        <v>954</v>
      </c>
      <c r="S523" s="2">
        <v>42898</v>
      </c>
      <c r="T523" t="s">
        <v>962</v>
      </c>
      <c r="U523">
        <v>1</v>
      </c>
      <c r="V523" t="s">
        <v>973</v>
      </c>
      <c r="X523">
        <v>36</v>
      </c>
      <c r="AA523">
        <v>0</v>
      </c>
      <c r="AB523">
        <v>0</v>
      </c>
      <c r="AC523" t="s">
        <v>1007</v>
      </c>
      <c r="AG523">
        <v>0</v>
      </c>
      <c r="AI523">
        <v>44.68864256</v>
      </c>
      <c r="AJ523" t="s">
        <v>973</v>
      </c>
      <c r="AL523">
        <v>-105.86921578</v>
      </c>
      <c r="AN523" t="s">
        <v>1215</v>
      </c>
      <c r="AO523">
        <v>2.45125200054727</v>
      </c>
      <c r="AP523" t="s">
        <v>1519</v>
      </c>
      <c r="AQ523">
        <v>2018</v>
      </c>
      <c r="AR523">
        <v>23</v>
      </c>
    </row>
    <row r="524" spans="1:44">
      <c r="A524" t="s">
        <v>44</v>
      </c>
      <c r="B524" s="2">
        <v>42898</v>
      </c>
      <c r="C524" s="2">
        <v>43336</v>
      </c>
      <c r="D524" t="s">
        <v>61</v>
      </c>
      <c r="E524">
        <v>60</v>
      </c>
      <c r="F524" t="s">
        <v>196</v>
      </c>
      <c r="G524" t="s">
        <v>270</v>
      </c>
      <c r="H524">
        <v>0.15</v>
      </c>
      <c r="J524">
        <v>2556.16992187</v>
      </c>
      <c r="K524">
        <v>10</v>
      </c>
      <c r="L524">
        <v>54</v>
      </c>
      <c r="M524" t="s">
        <v>332</v>
      </c>
      <c r="N524">
        <v>75</v>
      </c>
      <c r="O524" t="s">
        <v>333</v>
      </c>
      <c r="P524" t="s">
        <v>415</v>
      </c>
      <c r="Q524" t="s">
        <v>719</v>
      </c>
      <c r="R524" t="s">
        <v>954</v>
      </c>
      <c r="S524" s="2">
        <v>42898</v>
      </c>
      <c r="T524" t="s">
        <v>962</v>
      </c>
      <c r="U524">
        <v>1</v>
      </c>
      <c r="V524" t="s">
        <v>973</v>
      </c>
      <c r="X524">
        <v>36</v>
      </c>
      <c r="AA524">
        <v>0</v>
      </c>
      <c r="AB524">
        <v>0</v>
      </c>
      <c r="AC524" t="s">
        <v>1007</v>
      </c>
      <c r="AG524">
        <v>0</v>
      </c>
      <c r="AI524">
        <v>44.6742496</v>
      </c>
      <c r="AJ524" t="s">
        <v>973</v>
      </c>
      <c r="AL524">
        <v>-105.86912427</v>
      </c>
      <c r="AN524" t="s">
        <v>1200</v>
      </c>
      <c r="AO524">
        <v>2.301736154484503</v>
      </c>
      <c r="AP524" t="s">
        <v>1520</v>
      </c>
      <c r="AQ524">
        <v>2018</v>
      </c>
      <c r="AR524">
        <v>23</v>
      </c>
    </row>
    <row r="525" spans="1:44">
      <c r="A525" t="s">
        <v>44</v>
      </c>
      <c r="B525" s="2">
        <v>42898</v>
      </c>
      <c r="C525" s="2">
        <v>43336</v>
      </c>
      <c r="D525" t="s">
        <v>61</v>
      </c>
      <c r="E525">
        <v>60</v>
      </c>
      <c r="F525" t="s">
        <v>196</v>
      </c>
      <c r="G525" t="s">
        <v>270</v>
      </c>
      <c r="H525">
        <v>0.15</v>
      </c>
      <c r="J525">
        <v>2556.16992187</v>
      </c>
      <c r="K525">
        <v>10</v>
      </c>
      <c r="L525">
        <v>54</v>
      </c>
      <c r="M525" t="s">
        <v>332</v>
      </c>
      <c r="N525">
        <v>75</v>
      </c>
      <c r="O525" t="s">
        <v>333</v>
      </c>
      <c r="P525" t="s">
        <v>415</v>
      </c>
      <c r="Q525" t="s">
        <v>719</v>
      </c>
      <c r="R525" t="s">
        <v>954</v>
      </c>
      <c r="S525" s="2">
        <v>42898</v>
      </c>
      <c r="T525" t="s">
        <v>962</v>
      </c>
      <c r="U525">
        <v>1</v>
      </c>
      <c r="V525" t="s">
        <v>973</v>
      </c>
      <c r="X525">
        <v>36</v>
      </c>
      <c r="AA525">
        <v>0</v>
      </c>
      <c r="AB525">
        <v>0</v>
      </c>
      <c r="AC525" t="s">
        <v>1007</v>
      </c>
      <c r="AG525">
        <v>0</v>
      </c>
      <c r="AI525">
        <v>44.6742496</v>
      </c>
      <c r="AJ525" t="s">
        <v>973</v>
      </c>
      <c r="AL525">
        <v>-105.86912427</v>
      </c>
      <c r="AN525" t="s">
        <v>1200</v>
      </c>
      <c r="AO525">
        <v>2.301736154484503</v>
      </c>
      <c r="AP525" t="s">
        <v>1520</v>
      </c>
      <c r="AQ525">
        <v>2018</v>
      </c>
      <c r="AR525">
        <v>23</v>
      </c>
    </row>
    <row r="526" spans="1:44">
      <c r="A526" t="s">
        <v>44</v>
      </c>
      <c r="B526" s="2">
        <v>42898</v>
      </c>
      <c r="C526" s="2">
        <v>43336</v>
      </c>
      <c r="D526" t="s">
        <v>61</v>
      </c>
      <c r="E526">
        <v>60</v>
      </c>
      <c r="F526" t="s">
        <v>196</v>
      </c>
      <c r="G526" t="s">
        <v>270</v>
      </c>
      <c r="H526">
        <v>0.15</v>
      </c>
      <c r="J526">
        <v>2556.16992187</v>
      </c>
      <c r="K526">
        <v>33</v>
      </c>
      <c r="L526">
        <v>55</v>
      </c>
      <c r="M526" t="s">
        <v>332</v>
      </c>
      <c r="N526">
        <v>75</v>
      </c>
      <c r="O526" t="s">
        <v>333</v>
      </c>
      <c r="P526" t="s">
        <v>415</v>
      </c>
      <c r="Q526" t="s">
        <v>719</v>
      </c>
      <c r="R526" t="s">
        <v>954</v>
      </c>
      <c r="S526" s="2">
        <v>42898</v>
      </c>
      <c r="T526" t="s">
        <v>962</v>
      </c>
      <c r="U526">
        <v>1</v>
      </c>
      <c r="V526" t="s">
        <v>973</v>
      </c>
      <c r="X526">
        <v>36</v>
      </c>
      <c r="AA526">
        <v>0</v>
      </c>
      <c r="AB526">
        <v>0</v>
      </c>
      <c r="AC526" t="s">
        <v>1007</v>
      </c>
      <c r="AG526">
        <v>0</v>
      </c>
      <c r="AI526">
        <v>44.70142949</v>
      </c>
      <c r="AJ526" t="s">
        <v>973</v>
      </c>
      <c r="AL526">
        <v>-105.89192174</v>
      </c>
      <c r="AN526" t="s">
        <v>1205</v>
      </c>
      <c r="AO526">
        <v>2.106345986645959</v>
      </c>
      <c r="AP526" t="s">
        <v>1519</v>
      </c>
      <c r="AQ526">
        <v>2018</v>
      </c>
      <c r="AR526">
        <v>23</v>
      </c>
    </row>
    <row r="527" spans="1:44">
      <c r="A527" t="s">
        <v>44</v>
      </c>
      <c r="B527" s="2">
        <v>42898</v>
      </c>
      <c r="C527" s="2">
        <v>43336</v>
      </c>
      <c r="D527" t="s">
        <v>61</v>
      </c>
      <c r="E527">
        <v>60</v>
      </c>
      <c r="F527" t="s">
        <v>196</v>
      </c>
      <c r="G527" t="s">
        <v>270</v>
      </c>
      <c r="H527">
        <v>0.15</v>
      </c>
      <c r="J527">
        <v>2556.16992187</v>
      </c>
      <c r="K527">
        <v>10</v>
      </c>
      <c r="L527">
        <v>54</v>
      </c>
      <c r="M527" t="s">
        <v>332</v>
      </c>
      <c r="N527">
        <v>75</v>
      </c>
      <c r="O527" t="s">
        <v>333</v>
      </c>
      <c r="P527" t="s">
        <v>415</v>
      </c>
      <c r="Q527" t="s">
        <v>719</v>
      </c>
      <c r="R527" t="s">
        <v>954</v>
      </c>
      <c r="S527" s="2">
        <v>42898</v>
      </c>
      <c r="T527" t="s">
        <v>962</v>
      </c>
      <c r="U527">
        <v>1</v>
      </c>
      <c r="V527" t="s">
        <v>973</v>
      </c>
      <c r="X527">
        <v>36</v>
      </c>
      <c r="AA527">
        <v>0</v>
      </c>
      <c r="AB527">
        <v>0</v>
      </c>
      <c r="AC527" t="s">
        <v>1007</v>
      </c>
      <c r="AG527">
        <v>0</v>
      </c>
      <c r="AI527">
        <v>44.6742496</v>
      </c>
      <c r="AJ527" t="s">
        <v>973</v>
      </c>
      <c r="AL527">
        <v>-105.86912427</v>
      </c>
      <c r="AN527" t="s">
        <v>1200</v>
      </c>
      <c r="AO527">
        <v>2.301736154484503</v>
      </c>
      <c r="AP527" t="s">
        <v>1520</v>
      </c>
      <c r="AQ527">
        <v>2018</v>
      </c>
      <c r="AR527">
        <v>23</v>
      </c>
    </row>
    <row r="528" spans="1:44">
      <c r="A528" t="s">
        <v>44</v>
      </c>
      <c r="B528" s="2">
        <v>42898</v>
      </c>
      <c r="C528" s="2">
        <v>43336</v>
      </c>
      <c r="D528" t="s">
        <v>61</v>
      </c>
      <c r="E528">
        <v>60</v>
      </c>
      <c r="F528" t="s">
        <v>196</v>
      </c>
      <c r="G528" t="s">
        <v>270</v>
      </c>
      <c r="H528">
        <v>0.15</v>
      </c>
      <c r="J528">
        <v>2556.16992187</v>
      </c>
      <c r="K528">
        <v>33</v>
      </c>
      <c r="L528">
        <v>55</v>
      </c>
      <c r="M528" t="s">
        <v>332</v>
      </c>
      <c r="N528">
        <v>75</v>
      </c>
      <c r="O528" t="s">
        <v>333</v>
      </c>
      <c r="P528" t="s">
        <v>415</v>
      </c>
      <c r="Q528" t="s">
        <v>719</v>
      </c>
      <c r="R528" t="s">
        <v>954</v>
      </c>
      <c r="S528" s="2">
        <v>42898</v>
      </c>
      <c r="T528" t="s">
        <v>962</v>
      </c>
      <c r="U528">
        <v>1</v>
      </c>
      <c r="V528" t="s">
        <v>973</v>
      </c>
      <c r="X528">
        <v>36</v>
      </c>
      <c r="AA528">
        <v>0</v>
      </c>
      <c r="AB528">
        <v>0</v>
      </c>
      <c r="AC528" t="s">
        <v>1007</v>
      </c>
      <c r="AG528">
        <v>0</v>
      </c>
      <c r="AI528">
        <v>44.70142949</v>
      </c>
      <c r="AJ528" t="s">
        <v>973</v>
      </c>
      <c r="AL528">
        <v>-105.89192174</v>
      </c>
      <c r="AN528" t="s">
        <v>1205</v>
      </c>
      <c r="AO528">
        <v>2.106345986645959</v>
      </c>
      <c r="AP528" t="s">
        <v>1519</v>
      </c>
      <c r="AQ528">
        <v>2018</v>
      </c>
      <c r="AR528">
        <v>23</v>
      </c>
    </row>
    <row r="529" spans="1:44">
      <c r="A529" t="s">
        <v>44</v>
      </c>
      <c r="B529" s="2">
        <v>42898</v>
      </c>
      <c r="C529" s="2">
        <v>43336</v>
      </c>
      <c r="D529" t="s">
        <v>61</v>
      </c>
      <c r="E529">
        <v>60</v>
      </c>
      <c r="F529" t="s">
        <v>196</v>
      </c>
      <c r="G529" t="s">
        <v>270</v>
      </c>
      <c r="H529">
        <v>0.15</v>
      </c>
      <c r="J529">
        <v>2556.16992187</v>
      </c>
      <c r="K529">
        <v>33</v>
      </c>
      <c r="L529">
        <v>55</v>
      </c>
      <c r="M529" t="s">
        <v>332</v>
      </c>
      <c r="N529">
        <v>75</v>
      </c>
      <c r="O529" t="s">
        <v>333</v>
      </c>
      <c r="P529" t="s">
        <v>415</v>
      </c>
      <c r="Q529" t="s">
        <v>719</v>
      </c>
      <c r="R529" t="s">
        <v>954</v>
      </c>
      <c r="S529" s="2">
        <v>42898</v>
      </c>
      <c r="T529" t="s">
        <v>962</v>
      </c>
      <c r="U529">
        <v>1</v>
      </c>
      <c r="V529" t="s">
        <v>973</v>
      </c>
      <c r="X529">
        <v>36</v>
      </c>
      <c r="AA529">
        <v>0</v>
      </c>
      <c r="AB529">
        <v>0</v>
      </c>
      <c r="AC529" t="s">
        <v>1007</v>
      </c>
      <c r="AG529">
        <v>0</v>
      </c>
      <c r="AI529">
        <v>44.70142949</v>
      </c>
      <c r="AJ529" t="s">
        <v>973</v>
      </c>
      <c r="AL529">
        <v>-105.89192174</v>
      </c>
      <c r="AN529" t="s">
        <v>1205</v>
      </c>
      <c r="AO529">
        <v>2.106345986645959</v>
      </c>
      <c r="AP529" t="s">
        <v>1519</v>
      </c>
      <c r="AQ529">
        <v>2018</v>
      </c>
      <c r="AR529">
        <v>23</v>
      </c>
    </row>
    <row r="530" spans="1:44">
      <c r="A530" t="s">
        <v>44</v>
      </c>
      <c r="B530" s="2">
        <v>42898</v>
      </c>
      <c r="C530" s="2">
        <v>43336</v>
      </c>
      <c r="D530" t="s">
        <v>61</v>
      </c>
      <c r="E530">
        <v>60</v>
      </c>
      <c r="F530" t="s">
        <v>196</v>
      </c>
      <c r="G530" t="s">
        <v>270</v>
      </c>
      <c r="H530">
        <v>0.15</v>
      </c>
      <c r="J530">
        <v>2556.16992187</v>
      </c>
      <c r="K530">
        <v>10</v>
      </c>
      <c r="L530">
        <v>54</v>
      </c>
      <c r="M530" t="s">
        <v>332</v>
      </c>
      <c r="N530">
        <v>75</v>
      </c>
      <c r="O530" t="s">
        <v>333</v>
      </c>
      <c r="P530" t="s">
        <v>415</v>
      </c>
      <c r="Q530" t="s">
        <v>719</v>
      </c>
      <c r="R530" t="s">
        <v>954</v>
      </c>
      <c r="S530" s="2">
        <v>42898</v>
      </c>
      <c r="T530" t="s">
        <v>962</v>
      </c>
      <c r="U530">
        <v>1</v>
      </c>
      <c r="V530" t="s">
        <v>973</v>
      </c>
      <c r="X530">
        <v>36</v>
      </c>
      <c r="AA530">
        <v>0</v>
      </c>
      <c r="AB530">
        <v>0</v>
      </c>
      <c r="AC530" t="s">
        <v>1007</v>
      </c>
      <c r="AG530">
        <v>0</v>
      </c>
      <c r="AI530">
        <v>44.6742496</v>
      </c>
      <c r="AJ530" t="s">
        <v>973</v>
      </c>
      <c r="AL530">
        <v>-105.86912427</v>
      </c>
      <c r="AN530" t="s">
        <v>1200</v>
      </c>
      <c r="AO530">
        <v>2.301736154484503</v>
      </c>
      <c r="AP530" t="s">
        <v>1520</v>
      </c>
      <c r="AQ530">
        <v>2018</v>
      </c>
      <c r="AR530">
        <v>23</v>
      </c>
    </row>
    <row r="531" spans="1:44">
      <c r="A531" t="s">
        <v>44</v>
      </c>
      <c r="B531" s="2">
        <v>42898</v>
      </c>
      <c r="C531" s="2">
        <v>43336</v>
      </c>
      <c r="D531" t="s">
        <v>61</v>
      </c>
      <c r="E531">
        <v>60</v>
      </c>
      <c r="F531" t="s">
        <v>196</v>
      </c>
      <c r="G531" t="s">
        <v>270</v>
      </c>
      <c r="H531">
        <v>0.15</v>
      </c>
      <c r="J531">
        <v>2556.16992187</v>
      </c>
      <c r="K531">
        <v>28</v>
      </c>
      <c r="L531">
        <v>55</v>
      </c>
      <c r="M531" t="s">
        <v>332</v>
      </c>
      <c r="N531">
        <v>75</v>
      </c>
      <c r="O531" t="s">
        <v>333</v>
      </c>
      <c r="P531" t="s">
        <v>415</v>
      </c>
      <c r="Q531" t="s">
        <v>719</v>
      </c>
      <c r="R531" t="s">
        <v>954</v>
      </c>
      <c r="S531" s="2">
        <v>42898</v>
      </c>
      <c r="T531" t="s">
        <v>962</v>
      </c>
      <c r="U531">
        <v>1</v>
      </c>
      <c r="V531" t="s">
        <v>973</v>
      </c>
      <c r="X531">
        <v>36</v>
      </c>
      <c r="AA531">
        <v>0</v>
      </c>
      <c r="AB531">
        <v>0</v>
      </c>
      <c r="AC531" t="s">
        <v>1007</v>
      </c>
      <c r="AG531">
        <v>0</v>
      </c>
      <c r="AI531">
        <v>44.71472</v>
      </c>
      <c r="AJ531" t="s">
        <v>973</v>
      </c>
      <c r="AL531">
        <v>-105.89405039</v>
      </c>
      <c r="AN531" t="s">
        <v>1203</v>
      </c>
      <c r="AO531">
        <v>2.872317793359923</v>
      </c>
      <c r="AP531" t="s">
        <v>1519</v>
      </c>
      <c r="AQ531">
        <v>2018</v>
      </c>
      <c r="AR531">
        <v>23</v>
      </c>
    </row>
    <row r="532" spans="1:44">
      <c r="A532" t="s">
        <v>44</v>
      </c>
      <c r="B532" s="2">
        <v>42898</v>
      </c>
      <c r="C532" s="2">
        <v>43336</v>
      </c>
      <c r="D532" t="s">
        <v>61</v>
      </c>
      <c r="E532">
        <v>60</v>
      </c>
      <c r="F532" t="s">
        <v>196</v>
      </c>
      <c r="G532" t="s">
        <v>270</v>
      </c>
      <c r="H532">
        <v>0.15</v>
      </c>
      <c r="J532">
        <v>2556.16992187</v>
      </c>
      <c r="K532">
        <v>3</v>
      </c>
      <c r="L532">
        <v>54</v>
      </c>
      <c r="M532" t="s">
        <v>332</v>
      </c>
      <c r="N532">
        <v>75</v>
      </c>
      <c r="O532" t="s">
        <v>333</v>
      </c>
      <c r="P532" t="s">
        <v>415</v>
      </c>
      <c r="Q532" t="s">
        <v>719</v>
      </c>
      <c r="R532" t="s">
        <v>954</v>
      </c>
      <c r="S532" s="2">
        <v>42898</v>
      </c>
      <c r="T532" t="s">
        <v>962</v>
      </c>
      <c r="U532">
        <v>1</v>
      </c>
      <c r="V532" t="s">
        <v>973</v>
      </c>
      <c r="X532">
        <v>36</v>
      </c>
      <c r="AA532">
        <v>0</v>
      </c>
      <c r="AB532">
        <v>0</v>
      </c>
      <c r="AC532" t="s">
        <v>1007</v>
      </c>
      <c r="AG532">
        <v>0</v>
      </c>
      <c r="AI532">
        <v>44.68864256</v>
      </c>
      <c r="AJ532" t="s">
        <v>973</v>
      </c>
      <c r="AL532">
        <v>-105.86921578</v>
      </c>
      <c r="AN532" t="s">
        <v>1215</v>
      </c>
      <c r="AO532">
        <v>2.45125200054727</v>
      </c>
      <c r="AP532" t="s">
        <v>1519</v>
      </c>
      <c r="AQ532">
        <v>2018</v>
      </c>
      <c r="AR532">
        <v>23</v>
      </c>
    </row>
    <row r="533" spans="1:44">
      <c r="A533" t="s">
        <v>44</v>
      </c>
      <c r="B533" s="2">
        <v>42898</v>
      </c>
      <c r="C533" s="2">
        <v>43336</v>
      </c>
      <c r="D533" t="s">
        <v>61</v>
      </c>
      <c r="E533">
        <v>60</v>
      </c>
      <c r="F533" t="s">
        <v>196</v>
      </c>
      <c r="G533" t="s">
        <v>270</v>
      </c>
      <c r="H533">
        <v>0.15</v>
      </c>
      <c r="J533">
        <v>2556.16992187</v>
      </c>
      <c r="K533">
        <v>32</v>
      </c>
      <c r="L533">
        <v>55</v>
      </c>
      <c r="M533" t="s">
        <v>332</v>
      </c>
      <c r="N533">
        <v>75</v>
      </c>
      <c r="O533" t="s">
        <v>333</v>
      </c>
      <c r="P533" t="s">
        <v>415</v>
      </c>
      <c r="Q533" t="s">
        <v>719</v>
      </c>
      <c r="R533" t="s">
        <v>954</v>
      </c>
      <c r="S533" s="2">
        <v>42898</v>
      </c>
      <c r="T533" t="s">
        <v>962</v>
      </c>
      <c r="U533">
        <v>1</v>
      </c>
      <c r="V533" t="s">
        <v>973</v>
      </c>
      <c r="X533">
        <v>36</v>
      </c>
      <c r="AA533">
        <v>0</v>
      </c>
      <c r="AB533">
        <v>0</v>
      </c>
      <c r="AC533" t="s">
        <v>1007</v>
      </c>
      <c r="AG533">
        <v>0</v>
      </c>
      <c r="AI533">
        <v>44.70116244</v>
      </c>
      <c r="AJ533" t="s">
        <v>973</v>
      </c>
      <c r="AL533">
        <v>-105.91211759</v>
      </c>
      <c r="AN533" t="s">
        <v>1216</v>
      </c>
      <c r="AO533">
        <v>1.739089468028749</v>
      </c>
      <c r="AP533" t="s">
        <v>1525</v>
      </c>
      <c r="AQ533">
        <v>2018</v>
      </c>
      <c r="AR533">
        <v>23</v>
      </c>
    </row>
    <row r="534" spans="1:44">
      <c r="A534" t="s">
        <v>44</v>
      </c>
      <c r="B534" s="2">
        <v>42898</v>
      </c>
      <c r="C534" s="2">
        <v>43336</v>
      </c>
      <c r="D534" t="s">
        <v>61</v>
      </c>
      <c r="E534">
        <v>60</v>
      </c>
      <c r="F534" t="s">
        <v>196</v>
      </c>
      <c r="G534" t="s">
        <v>270</v>
      </c>
      <c r="H534">
        <v>0.15</v>
      </c>
      <c r="J534">
        <v>2556.16992187</v>
      </c>
      <c r="K534">
        <v>3</v>
      </c>
      <c r="L534">
        <v>54</v>
      </c>
      <c r="M534" t="s">
        <v>332</v>
      </c>
      <c r="N534">
        <v>75</v>
      </c>
      <c r="O534" t="s">
        <v>333</v>
      </c>
      <c r="P534" t="s">
        <v>415</v>
      </c>
      <c r="Q534" t="s">
        <v>719</v>
      </c>
      <c r="R534" t="s">
        <v>954</v>
      </c>
      <c r="S534" s="2">
        <v>42898</v>
      </c>
      <c r="T534" t="s">
        <v>962</v>
      </c>
      <c r="U534">
        <v>1</v>
      </c>
      <c r="V534" t="s">
        <v>973</v>
      </c>
      <c r="X534">
        <v>36</v>
      </c>
      <c r="AA534">
        <v>0</v>
      </c>
      <c r="AB534">
        <v>0</v>
      </c>
      <c r="AC534" t="s">
        <v>1007</v>
      </c>
      <c r="AG534">
        <v>0</v>
      </c>
      <c r="AI534">
        <v>44.68864256</v>
      </c>
      <c r="AJ534" t="s">
        <v>973</v>
      </c>
      <c r="AL534">
        <v>-105.86921578</v>
      </c>
      <c r="AN534" t="s">
        <v>1215</v>
      </c>
      <c r="AO534">
        <v>2.45125200054727</v>
      </c>
      <c r="AP534" t="s">
        <v>1519</v>
      </c>
      <c r="AQ534">
        <v>2018</v>
      </c>
      <c r="AR534">
        <v>23</v>
      </c>
    </row>
    <row r="535" spans="1:44">
      <c r="A535" t="s">
        <v>44</v>
      </c>
      <c r="B535" s="2">
        <v>42898</v>
      </c>
      <c r="C535" s="2">
        <v>43336</v>
      </c>
      <c r="D535" t="s">
        <v>61</v>
      </c>
      <c r="E535">
        <v>60</v>
      </c>
      <c r="F535" t="s">
        <v>196</v>
      </c>
      <c r="G535" t="s">
        <v>270</v>
      </c>
      <c r="H535">
        <v>0.15</v>
      </c>
      <c r="J535">
        <v>2556.16992187</v>
      </c>
      <c r="K535">
        <v>3</v>
      </c>
      <c r="L535">
        <v>54</v>
      </c>
      <c r="M535" t="s">
        <v>332</v>
      </c>
      <c r="N535">
        <v>75</v>
      </c>
      <c r="O535" t="s">
        <v>333</v>
      </c>
      <c r="P535" t="s">
        <v>415</v>
      </c>
      <c r="Q535" t="s">
        <v>719</v>
      </c>
      <c r="R535" t="s">
        <v>954</v>
      </c>
      <c r="S535" s="2">
        <v>42898</v>
      </c>
      <c r="T535" t="s">
        <v>962</v>
      </c>
      <c r="U535">
        <v>1</v>
      </c>
      <c r="V535" t="s">
        <v>973</v>
      </c>
      <c r="X535">
        <v>36</v>
      </c>
      <c r="AA535">
        <v>0</v>
      </c>
      <c r="AB535">
        <v>0</v>
      </c>
      <c r="AC535" t="s">
        <v>1007</v>
      </c>
      <c r="AG535">
        <v>0</v>
      </c>
      <c r="AI535">
        <v>44.68864256</v>
      </c>
      <c r="AJ535" t="s">
        <v>973</v>
      </c>
      <c r="AL535">
        <v>-105.86921578</v>
      </c>
      <c r="AN535" t="s">
        <v>1215</v>
      </c>
      <c r="AO535">
        <v>2.45125200054727</v>
      </c>
      <c r="AP535" t="s">
        <v>1519</v>
      </c>
      <c r="AQ535">
        <v>2018</v>
      </c>
      <c r="AR535">
        <v>23</v>
      </c>
    </row>
    <row r="536" spans="1:44">
      <c r="A536" t="s">
        <v>44</v>
      </c>
      <c r="B536" s="2">
        <v>42898</v>
      </c>
      <c r="C536" s="2">
        <v>43336</v>
      </c>
      <c r="D536" t="s">
        <v>61</v>
      </c>
      <c r="E536">
        <v>60</v>
      </c>
      <c r="F536" t="s">
        <v>196</v>
      </c>
      <c r="G536" t="s">
        <v>270</v>
      </c>
      <c r="H536">
        <v>0.15</v>
      </c>
      <c r="J536">
        <v>2556.16992187</v>
      </c>
      <c r="K536">
        <v>28</v>
      </c>
      <c r="L536">
        <v>55</v>
      </c>
      <c r="M536" t="s">
        <v>332</v>
      </c>
      <c r="N536">
        <v>75</v>
      </c>
      <c r="O536" t="s">
        <v>333</v>
      </c>
      <c r="P536" t="s">
        <v>415</v>
      </c>
      <c r="Q536" t="s">
        <v>719</v>
      </c>
      <c r="R536" t="s">
        <v>954</v>
      </c>
      <c r="S536" s="2">
        <v>42898</v>
      </c>
      <c r="T536" t="s">
        <v>962</v>
      </c>
      <c r="U536">
        <v>1</v>
      </c>
      <c r="V536" t="s">
        <v>973</v>
      </c>
      <c r="X536">
        <v>36</v>
      </c>
      <c r="AA536">
        <v>0</v>
      </c>
      <c r="AB536">
        <v>0</v>
      </c>
      <c r="AC536" t="s">
        <v>1007</v>
      </c>
      <c r="AG536">
        <v>0</v>
      </c>
      <c r="AI536">
        <v>44.71472</v>
      </c>
      <c r="AJ536" t="s">
        <v>973</v>
      </c>
      <c r="AL536">
        <v>-105.89405039</v>
      </c>
      <c r="AN536" t="s">
        <v>1203</v>
      </c>
      <c r="AO536">
        <v>2.872317793359923</v>
      </c>
      <c r="AP536" t="s">
        <v>1519</v>
      </c>
      <c r="AQ536">
        <v>2018</v>
      </c>
      <c r="AR536">
        <v>23</v>
      </c>
    </row>
    <row r="537" spans="1:44">
      <c r="A537" t="s">
        <v>44</v>
      </c>
      <c r="B537" s="2">
        <v>42898</v>
      </c>
      <c r="C537" s="2">
        <v>43336</v>
      </c>
      <c r="D537" t="s">
        <v>61</v>
      </c>
      <c r="E537">
        <v>60</v>
      </c>
      <c r="F537" t="s">
        <v>196</v>
      </c>
      <c r="G537" t="s">
        <v>270</v>
      </c>
      <c r="H537">
        <v>0.15</v>
      </c>
      <c r="J537">
        <v>2556.16992187</v>
      </c>
      <c r="K537">
        <v>3</v>
      </c>
      <c r="L537">
        <v>54</v>
      </c>
      <c r="M537" t="s">
        <v>332</v>
      </c>
      <c r="N537">
        <v>75</v>
      </c>
      <c r="O537" t="s">
        <v>333</v>
      </c>
      <c r="P537" t="s">
        <v>415</v>
      </c>
      <c r="Q537" t="s">
        <v>719</v>
      </c>
      <c r="R537" t="s">
        <v>954</v>
      </c>
      <c r="S537" s="2">
        <v>42898</v>
      </c>
      <c r="T537" t="s">
        <v>962</v>
      </c>
      <c r="U537">
        <v>1</v>
      </c>
      <c r="V537" t="s">
        <v>973</v>
      </c>
      <c r="X537">
        <v>36</v>
      </c>
      <c r="AA537">
        <v>0</v>
      </c>
      <c r="AB537">
        <v>0</v>
      </c>
      <c r="AC537" t="s">
        <v>1007</v>
      </c>
      <c r="AG537">
        <v>0</v>
      </c>
      <c r="AI537">
        <v>44.68864256</v>
      </c>
      <c r="AJ537" t="s">
        <v>973</v>
      </c>
      <c r="AL537">
        <v>-105.86921578</v>
      </c>
      <c r="AN537" t="s">
        <v>1215</v>
      </c>
      <c r="AO537">
        <v>2.45125200054727</v>
      </c>
      <c r="AP537" t="s">
        <v>1519</v>
      </c>
      <c r="AQ537">
        <v>2018</v>
      </c>
      <c r="AR537">
        <v>23</v>
      </c>
    </row>
    <row r="538" spans="1:44">
      <c r="A538" t="s">
        <v>44</v>
      </c>
      <c r="B538" s="2">
        <v>42898</v>
      </c>
      <c r="C538" s="2">
        <v>43336</v>
      </c>
      <c r="D538" t="s">
        <v>61</v>
      </c>
      <c r="E538">
        <v>60</v>
      </c>
      <c r="F538" t="s">
        <v>196</v>
      </c>
      <c r="G538" t="s">
        <v>270</v>
      </c>
      <c r="H538">
        <v>0.15</v>
      </c>
      <c r="J538">
        <v>2556.16992187</v>
      </c>
      <c r="K538">
        <v>10</v>
      </c>
      <c r="L538">
        <v>54</v>
      </c>
      <c r="M538" t="s">
        <v>332</v>
      </c>
      <c r="N538">
        <v>75</v>
      </c>
      <c r="O538" t="s">
        <v>333</v>
      </c>
      <c r="P538" t="s">
        <v>415</v>
      </c>
      <c r="Q538" t="s">
        <v>719</v>
      </c>
      <c r="R538" t="s">
        <v>954</v>
      </c>
      <c r="S538" s="2">
        <v>42898</v>
      </c>
      <c r="T538" t="s">
        <v>962</v>
      </c>
      <c r="U538">
        <v>1</v>
      </c>
      <c r="V538" t="s">
        <v>973</v>
      </c>
      <c r="X538">
        <v>36</v>
      </c>
      <c r="AA538">
        <v>0</v>
      </c>
      <c r="AB538">
        <v>0</v>
      </c>
      <c r="AC538" t="s">
        <v>1007</v>
      </c>
      <c r="AG538">
        <v>0</v>
      </c>
      <c r="AI538">
        <v>44.6742496</v>
      </c>
      <c r="AJ538" t="s">
        <v>973</v>
      </c>
      <c r="AL538">
        <v>-105.86912427</v>
      </c>
      <c r="AN538" t="s">
        <v>1200</v>
      </c>
      <c r="AO538">
        <v>2.301736154484503</v>
      </c>
      <c r="AP538" t="s">
        <v>1520</v>
      </c>
      <c r="AQ538">
        <v>2018</v>
      </c>
      <c r="AR538">
        <v>23</v>
      </c>
    </row>
    <row r="539" spans="1:44">
      <c r="A539" t="s">
        <v>44</v>
      </c>
      <c r="B539" s="2">
        <v>42898</v>
      </c>
      <c r="C539" s="2">
        <v>43336</v>
      </c>
      <c r="D539" t="s">
        <v>61</v>
      </c>
      <c r="E539">
        <v>60</v>
      </c>
      <c r="F539" t="s">
        <v>196</v>
      </c>
      <c r="G539" t="s">
        <v>270</v>
      </c>
      <c r="H539">
        <v>0.15</v>
      </c>
      <c r="J539">
        <v>2556.16992187</v>
      </c>
      <c r="K539">
        <v>3</v>
      </c>
      <c r="L539">
        <v>54</v>
      </c>
      <c r="M539" t="s">
        <v>332</v>
      </c>
      <c r="N539">
        <v>75</v>
      </c>
      <c r="O539" t="s">
        <v>333</v>
      </c>
      <c r="P539" t="s">
        <v>415</v>
      </c>
      <c r="Q539" t="s">
        <v>719</v>
      </c>
      <c r="R539" t="s">
        <v>954</v>
      </c>
      <c r="S539" s="2">
        <v>42898</v>
      </c>
      <c r="T539" t="s">
        <v>962</v>
      </c>
      <c r="U539">
        <v>1</v>
      </c>
      <c r="V539" t="s">
        <v>973</v>
      </c>
      <c r="X539">
        <v>36</v>
      </c>
      <c r="AA539">
        <v>0</v>
      </c>
      <c r="AB539">
        <v>0</v>
      </c>
      <c r="AC539" t="s">
        <v>1007</v>
      </c>
      <c r="AG539">
        <v>0</v>
      </c>
      <c r="AI539">
        <v>44.68864256</v>
      </c>
      <c r="AJ539" t="s">
        <v>973</v>
      </c>
      <c r="AL539">
        <v>-105.86921578</v>
      </c>
      <c r="AN539" t="s">
        <v>1215</v>
      </c>
      <c r="AO539">
        <v>2.45125200054727</v>
      </c>
      <c r="AP539" t="s">
        <v>1519</v>
      </c>
      <c r="AQ539">
        <v>2018</v>
      </c>
      <c r="AR539">
        <v>23</v>
      </c>
    </row>
    <row r="540" spans="1:44">
      <c r="A540" t="s">
        <v>44</v>
      </c>
      <c r="B540" s="2">
        <v>42898</v>
      </c>
      <c r="C540" s="2">
        <v>43336</v>
      </c>
      <c r="D540" t="s">
        <v>61</v>
      </c>
      <c r="E540">
        <v>60</v>
      </c>
      <c r="F540" t="s">
        <v>196</v>
      </c>
      <c r="G540" t="s">
        <v>270</v>
      </c>
      <c r="H540">
        <v>0.15</v>
      </c>
      <c r="J540">
        <v>2556.16992187</v>
      </c>
      <c r="K540">
        <v>10</v>
      </c>
      <c r="L540">
        <v>54</v>
      </c>
      <c r="M540" t="s">
        <v>332</v>
      </c>
      <c r="N540">
        <v>75</v>
      </c>
      <c r="O540" t="s">
        <v>333</v>
      </c>
      <c r="P540" t="s">
        <v>415</v>
      </c>
      <c r="Q540" t="s">
        <v>719</v>
      </c>
      <c r="R540" t="s">
        <v>954</v>
      </c>
      <c r="S540" s="2">
        <v>42898</v>
      </c>
      <c r="T540" t="s">
        <v>962</v>
      </c>
      <c r="U540">
        <v>1</v>
      </c>
      <c r="V540" t="s">
        <v>973</v>
      </c>
      <c r="X540">
        <v>36</v>
      </c>
      <c r="AA540">
        <v>0</v>
      </c>
      <c r="AB540">
        <v>0</v>
      </c>
      <c r="AC540" t="s">
        <v>1007</v>
      </c>
      <c r="AG540">
        <v>0</v>
      </c>
      <c r="AI540">
        <v>44.6742496</v>
      </c>
      <c r="AJ540" t="s">
        <v>973</v>
      </c>
      <c r="AL540">
        <v>-105.86912427</v>
      </c>
      <c r="AN540" t="s">
        <v>1200</v>
      </c>
      <c r="AO540">
        <v>2.301736154484503</v>
      </c>
      <c r="AP540" t="s">
        <v>1520</v>
      </c>
      <c r="AQ540">
        <v>2018</v>
      </c>
      <c r="AR540">
        <v>23</v>
      </c>
    </row>
    <row r="541" spans="1:44">
      <c r="A541" t="s">
        <v>44</v>
      </c>
      <c r="B541" s="2">
        <v>42898</v>
      </c>
      <c r="C541" s="2">
        <v>43336</v>
      </c>
      <c r="D541" t="s">
        <v>61</v>
      </c>
      <c r="E541">
        <v>60</v>
      </c>
      <c r="F541" t="s">
        <v>196</v>
      </c>
      <c r="G541" t="s">
        <v>270</v>
      </c>
      <c r="H541">
        <v>0.15</v>
      </c>
      <c r="J541">
        <v>2556.16992187</v>
      </c>
      <c r="K541">
        <v>28</v>
      </c>
      <c r="L541">
        <v>55</v>
      </c>
      <c r="M541" t="s">
        <v>332</v>
      </c>
      <c r="N541">
        <v>75</v>
      </c>
      <c r="O541" t="s">
        <v>333</v>
      </c>
      <c r="P541" t="s">
        <v>415</v>
      </c>
      <c r="Q541" t="s">
        <v>719</v>
      </c>
      <c r="R541" t="s">
        <v>954</v>
      </c>
      <c r="S541" s="2">
        <v>42898</v>
      </c>
      <c r="T541" t="s">
        <v>962</v>
      </c>
      <c r="U541">
        <v>1</v>
      </c>
      <c r="V541" t="s">
        <v>973</v>
      </c>
      <c r="X541">
        <v>36</v>
      </c>
      <c r="AA541">
        <v>0</v>
      </c>
      <c r="AB541">
        <v>0</v>
      </c>
      <c r="AC541" t="s">
        <v>1007</v>
      </c>
      <c r="AG541">
        <v>0</v>
      </c>
      <c r="AI541">
        <v>44.71472</v>
      </c>
      <c r="AJ541" t="s">
        <v>973</v>
      </c>
      <c r="AL541">
        <v>-105.89405039</v>
      </c>
      <c r="AN541" t="s">
        <v>1203</v>
      </c>
      <c r="AO541">
        <v>2.872317793359923</v>
      </c>
      <c r="AP541" t="s">
        <v>1519</v>
      </c>
      <c r="AQ541">
        <v>2018</v>
      </c>
      <c r="AR541">
        <v>23</v>
      </c>
    </row>
    <row r="542" spans="1:44">
      <c r="A542" t="s">
        <v>44</v>
      </c>
      <c r="B542" s="2">
        <v>42898</v>
      </c>
      <c r="C542" s="2">
        <v>43336</v>
      </c>
      <c r="D542" t="s">
        <v>61</v>
      </c>
      <c r="E542">
        <v>60</v>
      </c>
      <c r="F542" t="s">
        <v>196</v>
      </c>
      <c r="G542" t="s">
        <v>270</v>
      </c>
      <c r="H542">
        <v>0.15</v>
      </c>
      <c r="J542">
        <v>2556.16992187</v>
      </c>
      <c r="K542">
        <v>3</v>
      </c>
      <c r="L542">
        <v>54</v>
      </c>
      <c r="M542" t="s">
        <v>332</v>
      </c>
      <c r="N542">
        <v>75</v>
      </c>
      <c r="O542" t="s">
        <v>333</v>
      </c>
      <c r="P542" t="s">
        <v>415</v>
      </c>
      <c r="Q542" t="s">
        <v>719</v>
      </c>
      <c r="R542" t="s">
        <v>954</v>
      </c>
      <c r="S542" s="2">
        <v>42898</v>
      </c>
      <c r="T542" t="s">
        <v>962</v>
      </c>
      <c r="U542">
        <v>1</v>
      </c>
      <c r="V542" t="s">
        <v>973</v>
      </c>
      <c r="X542">
        <v>36</v>
      </c>
      <c r="AA542">
        <v>0</v>
      </c>
      <c r="AB542">
        <v>0</v>
      </c>
      <c r="AC542" t="s">
        <v>1007</v>
      </c>
      <c r="AG542">
        <v>0</v>
      </c>
      <c r="AI542">
        <v>44.68864256</v>
      </c>
      <c r="AJ542" t="s">
        <v>973</v>
      </c>
      <c r="AL542">
        <v>-105.86921578</v>
      </c>
      <c r="AN542" t="s">
        <v>1215</v>
      </c>
      <c r="AO542">
        <v>2.45125200054727</v>
      </c>
      <c r="AP542" t="s">
        <v>1519</v>
      </c>
      <c r="AQ542">
        <v>2018</v>
      </c>
      <c r="AR542">
        <v>23</v>
      </c>
    </row>
    <row r="543" spans="1:44">
      <c r="A543" t="s">
        <v>44</v>
      </c>
      <c r="B543" s="2">
        <v>42898</v>
      </c>
      <c r="C543" s="2">
        <v>43336</v>
      </c>
      <c r="D543" t="s">
        <v>61</v>
      </c>
      <c r="E543">
        <v>60</v>
      </c>
      <c r="F543" t="s">
        <v>196</v>
      </c>
      <c r="G543" t="s">
        <v>270</v>
      </c>
      <c r="H543">
        <v>0.15</v>
      </c>
      <c r="J543">
        <v>2556.16992187</v>
      </c>
      <c r="K543">
        <v>32</v>
      </c>
      <c r="L543">
        <v>55</v>
      </c>
      <c r="M543" t="s">
        <v>332</v>
      </c>
      <c r="N543">
        <v>75</v>
      </c>
      <c r="O543" t="s">
        <v>333</v>
      </c>
      <c r="P543" t="s">
        <v>415</v>
      </c>
      <c r="Q543" t="s">
        <v>719</v>
      </c>
      <c r="R543" t="s">
        <v>954</v>
      </c>
      <c r="S543" s="2">
        <v>42898</v>
      </c>
      <c r="T543" t="s">
        <v>962</v>
      </c>
      <c r="U543">
        <v>1</v>
      </c>
      <c r="V543" t="s">
        <v>973</v>
      </c>
      <c r="X543">
        <v>36</v>
      </c>
      <c r="AA543">
        <v>0</v>
      </c>
      <c r="AB543">
        <v>0</v>
      </c>
      <c r="AC543" t="s">
        <v>1007</v>
      </c>
      <c r="AG543">
        <v>0</v>
      </c>
      <c r="AI543">
        <v>44.70116244</v>
      </c>
      <c r="AJ543" t="s">
        <v>973</v>
      </c>
      <c r="AL543">
        <v>-105.91211759</v>
      </c>
      <c r="AN543" t="s">
        <v>1216</v>
      </c>
      <c r="AO543">
        <v>1.739089468028749</v>
      </c>
      <c r="AP543" t="s">
        <v>1525</v>
      </c>
      <c r="AQ543">
        <v>2018</v>
      </c>
      <c r="AR543">
        <v>23</v>
      </c>
    </row>
    <row r="544" spans="1:44">
      <c r="A544" t="s">
        <v>44</v>
      </c>
      <c r="B544" s="2">
        <v>42898</v>
      </c>
      <c r="C544" s="2">
        <v>43336</v>
      </c>
      <c r="D544" t="s">
        <v>61</v>
      </c>
      <c r="E544">
        <v>60</v>
      </c>
      <c r="F544" t="s">
        <v>196</v>
      </c>
      <c r="G544" t="s">
        <v>270</v>
      </c>
      <c r="H544">
        <v>0.15</v>
      </c>
      <c r="J544">
        <v>2556.16992187</v>
      </c>
      <c r="K544">
        <v>28</v>
      </c>
      <c r="L544">
        <v>55</v>
      </c>
      <c r="M544" t="s">
        <v>332</v>
      </c>
      <c r="N544">
        <v>75</v>
      </c>
      <c r="O544" t="s">
        <v>333</v>
      </c>
      <c r="P544" t="s">
        <v>415</v>
      </c>
      <c r="Q544" t="s">
        <v>719</v>
      </c>
      <c r="R544" t="s">
        <v>954</v>
      </c>
      <c r="S544" s="2">
        <v>42898</v>
      </c>
      <c r="T544" t="s">
        <v>962</v>
      </c>
      <c r="U544">
        <v>1</v>
      </c>
      <c r="V544" t="s">
        <v>973</v>
      </c>
      <c r="X544">
        <v>36</v>
      </c>
      <c r="AA544">
        <v>0</v>
      </c>
      <c r="AB544">
        <v>0</v>
      </c>
      <c r="AC544" t="s">
        <v>1007</v>
      </c>
      <c r="AG544">
        <v>0</v>
      </c>
      <c r="AI544">
        <v>44.71472</v>
      </c>
      <c r="AJ544" t="s">
        <v>973</v>
      </c>
      <c r="AL544">
        <v>-105.89405039</v>
      </c>
      <c r="AN544" t="s">
        <v>1203</v>
      </c>
      <c r="AO544">
        <v>2.872317793359923</v>
      </c>
      <c r="AP544" t="s">
        <v>1519</v>
      </c>
      <c r="AQ544">
        <v>2018</v>
      </c>
      <c r="AR544">
        <v>23</v>
      </c>
    </row>
    <row r="545" spans="1:44">
      <c r="A545" t="s">
        <v>44</v>
      </c>
      <c r="B545" s="2">
        <v>42898</v>
      </c>
      <c r="C545" s="2">
        <v>43336</v>
      </c>
      <c r="D545" t="s">
        <v>61</v>
      </c>
      <c r="E545">
        <v>60</v>
      </c>
      <c r="F545" t="s">
        <v>196</v>
      </c>
      <c r="G545" t="s">
        <v>270</v>
      </c>
      <c r="H545">
        <v>0.15</v>
      </c>
      <c r="J545">
        <v>2556.16992187</v>
      </c>
      <c r="K545">
        <v>3</v>
      </c>
      <c r="L545">
        <v>54</v>
      </c>
      <c r="M545" t="s">
        <v>332</v>
      </c>
      <c r="N545">
        <v>75</v>
      </c>
      <c r="O545" t="s">
        <v>333</v>
      </c>
      <c r="P545" t="s">
        <v>415</v>
      </c>
      <c r="Q545" t="s">
        <v>719</v>
      </c>
      <c r="R545" t="s">
        <v>954</v>
      </c>
      <c r="S545" s="2">
        <v>42898</v>
      </c>
      <c r="T545" t="s">
        <v>962</v>
      </c>
      <c r="U545">
        <v>1</v>
      </c>
      <c r="V545" t="s">
        <v>973</v>
      </c>
      <c r="X545">
        <v>36</v>
      </c>
      <c r="AA545">
        <v>0</v>
      </c>
      <c r="AB545">
        <v>0</v>
      </c>
      <c r="AC545" t="s">
        <v>1007</v>
      </c>
      <c r="AG545">
        <v>0</v>
      </c>
      <c r="AI545">
        <v>44.68864256</v>
      </c>
      <c r="AJ545" t="s">
        <v>973</v>
      </c>
      <c r="AL545">
        <v>-105.86921578</v>
      </c>
      <c r="AN545" t="s">
        <v>1215</v>
      </c>
      <c r="AO545">
        <v>2.45125200054727</v>
      </c>
      <c r="AP545" t="s">
        <v>1519</v>
      </c>
      <c r="AQ545">
        <v>2018</v>
      </c>
      <c r="AR545">
        <v>23</v>
      </c>
    </row>
    <row r="546" spans="1:44">
      <c r="A546" t="s">
        <v>44</v>
      </c>
      <c r="B546" s="2">
        <v>42898</v>
      </c>
      <c r="C546" s="2">
        <v>43336</v>
      </c>
      <c r="D546" t="s">
        <v>61</v>
      </c>
      <c r="E546">
        <v>60</v>
      </c>
      <c r="F546" t="s">
        <v>196</v>
      </c>
      <c r="G546" t="s">
        <v>270</v>
      </c>
      <c r="H546">
        <v>0.15</v>
      </c>
      <c r="J546">
        <v>2556.16992187</v>
      </c>
      <c r="K546">
        <v>33</v>
      </c>
      <c r="L546">
        <v>55</v>
      </c>
      <c r="M546" t="s">
        <v>332</v>
      </c>
      <c r="N546">
        <v>75</v>
      </c>
      <c r="O546" t="s">
        <v>333</v>
      </c>
      <c r="P546" t="s">
        <v>415</v>
      </c>
      <c r="Q546" t="s">
        <v>719</v>
      </c>
      <c r="R546" t="s">
        <v>954</v>
      </c>
      <c r="S546" s="2">
        <v>42898</v>
      </c>
      <c r="T546" t="s">
        <v>962</v>
      </c>
      <c r="U546">
        <v>1</v>
      </c>
      <c r="V546" t="s">
        <v>973</v>
      </c>
      <c r="X546">
        <v>36</v>
      </c>
      <c r="AA546">
        <v>0</v>
      </c>
      <c r="AB546">
        <v>0</v>
      </c>
      <c r="AC546" t="s">
        <v>1007</v>
      </c>
      <c r="AG546">
        <v>0</v>
      </c>
      <c r="AI546">
        <v>44.70142949</v>
      </c>
      <c r="AJ546" t="s">
        <v>973</v>
      </c>
      <c r="AL546">
        <v>-105.89192174</v>
      </c>
      <c r="AN546" t="s">
        <v>1205</v>
      </c>
      <c r="AO546">
        <v>2.106345986645959</v>
      </c>
      <c r="AP546" t="s">
        <v>1519</v>
      </c>
      <c r="AQ546">
        <v>2018</v>
      </c>
      <c r="AR546">
        <v>23</v>
      </c>
    </row>
    <row r="547" spans="1:44">
      <c r="A547" t="s">
        <v>44</v>
      </c>
      <c r="B547" s="2">
        <v>42898</v>
      </c>
      <c r="C547" s="2">
        <v>43336</v>
      </c>
      <c r="D547" t="s">
        <v>61</v>
      </c>
      <c r="E547">
        <v>60</v>
      </c>
      <c r="F547" t="s">
        <v>196</v>
      </c>
      <c r="G547" t="s">
        <v>270</v>
      </c>
      <c r="H547">
        <v>0.15</v>
      </c>
      <c r="J547">
        <v>2556.16992187</v>
      </c>
      <c r="K547">
        <v>33</v>
      </c>
      <c r="L547">
        <v>55</v>
      </c>
      <c r="M547" t="s">
        <v>332</v>
      </c>
      <c r="N547">
        <v>75</v>
      </c>
      <c r="O547" t="s">
        <v>333</v>
      </c>
      <c r="P547" t="s">
        <v>415</v>
      </c>
      <c r="Q547" t="s">
        <v>719</v>
      </c>
      <c r="R547" t="s">
        <v>954</v>
      </c>
      <c r="S547" s="2">
        <v>42898</v>
      </c>
      <c r="T547" t="s">
        <v>962</v>
      </c>
      <c r="U547">
        <v>1</v>
      </c>
      <c r="V547" t="s">
        <v>973</v>
      </c>
      <c r="X547">
        <v>36</v>
      </c>
      <c r="AA547">
        <v>0</v>
      </c>
      <c r="AB547">
        <v>0</v>
      </c>
      <c r="AC547" t="s">
        <v>1007</v>
      </c>
      <c r="AG547">
        <v>0</v>
      </c>
      <c r="AI547">
        <v>44.70142949</v>
      </c>
      <c r="AJ547" t="s">
        <v>973</v>
      </c>
      <c r="AL547">
        <v>-105.89192174</v>
      </c>
      <c r="AN547" t="s">
        <v>1205</v>
      </c>
      <c r="AO547">
        <v>2.106345986645959</v>
      </c>
      <c r="AP547" t="s">
        <v>1519</v>
      </c>
      <c r="AQ547">
        <v>2018</v>
      </c>
      <c r="AR547">
        <v>23</v>
      </c>
    </row>
    <row r="548" spans="1:44">
      <c r="A548" t="s">
        <v>44</v>
      </c>
      <c r="B548" s="2">
        <v>42898</v>
      </c>
      <c r="C548" s="2">
        <v>43336</v>
      </c>
      <c r="D548" t="s">
        <v>61</v>
      </c>
      <c r="E548">
        <v>60</v>
      </c>
      <c r="F548" t="s">
        <v>196</v>
      </c>
      <c r="G548" t="s">
        <v>270</v>
      </c>
      <c r="H548">
        <v>0.15</v>
      </c>
      <c r="J548">
        <v>2556.16992187</v>
      </c>
      <c r="K548">
        <v>3</v>
      </c>
      <c r="L548">
        <v>54</v>
      </c>
      <c r="M548" t="s">
        <v>332</v>
      </c>
      <c r="N548">
        <v>75</v>
      </c>
      <c r="O548" t="s">
        <v>333</v>
      </c>
      <c r="P548" t="s">
        <v>415</v>
      </c>
      <c r="Q548" t="s">
        <v>719</v>
      </c>
      <c r="R548" t="s">
        <v>954</v>
      </c>
      <c r="S548" s="2">
        <v>42898</v>
      </c>
      <c r="T548" t="s">
        <v>962</v>
      </c>
      <c r="U548">
        <v>1</v>
      </c>
      <c r="V548" t="s">
        <v>973</v>
      </c>
      <c r="X548">
        <v>36</v>
      </c>
      <c r="AA548">
        <v>0</v>
      </c>
      <c r="AB548">
        <v>0</v>
      </c>
      <c r="AC548" t="s">
        <v>1007</v>
      </c>
      <c r="AG548">
        <v>0</v>
      </c>
      <c r="AI548">
        <v>44.68864256</v>
      </c>
      <c r="AJ548" t="s">
        <v>973</v>
      </c>
      <c r="AL548">
        <v>-105.86921578</v>
      </c>
      <c r="AN548" t="s">
        <v>1215</v>
      </c>
      <c r="AO548">
        <v>2.45125200054727</v>
      </c>
      <c r="AP548" t="s">
        <v>1519</v>
      </c>
      <c r="AQ548">
        <v>2018</v>
      </c>
      <c r="AR548">
        <v>23</v>
      </c>
    </row>
    <row r="549" spans="1:44">
      <c r="A549" t="s">
        <v>44</v>
      </c>
      <c r="B549" s="2">
        <v>42898</v>
      </c>
      <c r="C549" s="2">
        <v>43336</v>
      </c>
      <c r="D549" t="s">
        <v>61</v>
      </c>
      <c r="E549">
        <v>60</v>
      </c>
      <c r="F549" t="s">
        <v>196</v>
      </c>
      <c r="G549" t="s">
        <v>270</v>
      </c>
      <c r="H549">
        <v>0.15</v>
      </c>
      <c r="J549">
        <v>2556.16992187</v>
      </c>
      <c r="K549">
        <v>10</v>
      </c>
      <c r="L549">
        <v>54</v>
      </c>
      <c r="M549" t="s">
        <v>332</v>
      </c>
      <c r="N549">
        <v>75</v>
      </c>
      <c r="O549" t="s">
        <v>333</v>
      </c>
      <c r="P549" t="s">
        <v>415</v>
      </c>
      <c r="Q549" t="s">
        <v>719</v>
      </c>
      <c r="R549" t="s">
        <v>954</v>
      </c>
      <c r="S549" s="2">
        <v>42898</v>
      </c>
      <c r="T549" t="s">
        <v>962</v>
      </c>
      <c r="U549">
        <v>1</v>
      </c>
      <c r="V549" t="s">
        <v>973</v>
      </c>
      <c r="X549">
        <v>36</v>
      </c>
      <c r="AA549">
        <v>0</v>
      </c>
      <c r="AB549">
        <v>0</v>
      </c>
      <c r="AC549" t="s">
        <v>1007</v>
      </c>
      <c r="AG549">
        <v>0</v>
      </c>
      <c r="AI549">
        <v>44.6742496</v>
      </c>
      <c r="AJ549" t="s">
        <v>973</v>
      </c>
      <c r="AL549">
        <v>-105.86912427</v>
      </c>
      <c r="AN549" t="s">
        <v>1200</v>
      </c>
      <c r="AO549">
        <v>2.301736154484503</v>
      </c>
      <c r="AP549" t="s">
        <v>1520</v>
      </c>
      <c r="AQ549">
        <v>2018</v>
      </c>
      <c r="AR549">
        <v>23</v>
      </c>
    </row>
    <row r="550" spans="1:44">
      <c r="A550" t="s">
        <v>44</v>
      </c>
      <c r="B550" s="2">
        <v>42898</v>
      </c>
      <c r="C550" s="2">
        <v>43336</v>
      </c>
      <c r="D550" t="s">
        <v>61</v>
      </c>
      <c r="E550">
        <v>60</v>
      </c>
      <c r="F550" t="s">
        <v>196</v>
      </c>
      <c r="G550" t="s">
        <v>270</v>
      </c>
      <c r="H550">
        <v>0.15</v>
      </c>
      <c r="J550">
        <v>2556.16992187</v>
      </c>
      <c r="K550">
        <v>3</v>
      </c>
      <c r="L550">
        <v>54</v>
      </c>
      <c r="M550" t="s">
        <v>332</v>
      </c>
      <c r="N550">
        <v>75</v>
      </c>
      <c r="O550" t="s">
        <v>333</v>
      </c>
      <c r="P550" t="s">
        <v>415</v>
      </c>
      <c r="Q550" t="s">
        <v>719</v>
      </c>
      <c r="R550" t="s">
        <v>954</v>
      </c>
      <c r="S550" s="2">
        <v>42898</v>
      </c>
      <c r="T550" t="s">
        <v>962</v>
      </c>
      <c r="U550">
        <v>1</v>
      </c>
      <c r="V550" t="s">
        <v>973</v>
      </c>
      <c r="X550">
        <v>36</v>
      </c>
      <c r="AA550">
        <v>0</v>
      </c>
      <c r="AB550">
        <v>0</v>
      </c>
      <c r="AC550" t="s">
        <v>1007</v>
      </c>
      <c r="AG550">
        <v>0</v>
      </c>
      <c r="AI550">
        <v>44.68864256</v>
      </c>
      <c r="AJ550" t="s">
        <v>973</v>
      </c>
      <c r="AL550">
        <v>-105.86921578</v>
      </c>
      <c r="AN550" t="s">
        <v>1215</v>
      </c>
      <c r="AO550">
        <v>2.45125200054727</v>
      </c>
      <c r="AP550" t="s">
        <v>1519</v>
      </c>
      <c r="AQ550">
        <v>2018</v>
      </c>
      <c r="AR550">
        <v>23</v>
      </c>
    </row>
    <row r="551" spans="1:44">
      <c r="A551" t="s">
        <v>44</v>
      </c>
      <c r="B551" s="2">
        <v>42898</v>
      </c>
      <c r="C551" s="2">
        <v>43336</v>
      </c>
      <c r="D551" t="s">
        <v>61</v>
      </c>
      <c r="E551">
        <v>60</v>
      </c>
      <c r="F551" t="s">
        <v>196</v>
      </c>
      <c r="G551" t="s">
        <v>270</v>
      </c>
      <c r="H551">
        <v>0.15</v>
      </c>
      <c r="J551">
        <v>2556.16992187</v>
      </c>
      <c r="K551">
        <v>32</v>
      </c>
      <c r="L551">
        <v>55</v>
      </c>
      <c r="M551" t="s">
        <v>332</v>
      </c>
      <c r="N551">
        <v>75</v>
      </c>
      <c r="O551" t="s">
        <v>333</v>
      </c>
      <c r="P551" t="s">
        <v>415</v>
      </c>
      <c r="Q551" t="s">
        <v>719</v>
      </c>
      <c r="R551" t="s">
        <v>954</v>
      </c>
      <c r="S551" s="2">
        <v>42898</v>
      </c>
      <c r="T551" t="s">
        <v>962</v>
      </c>
      <c r="U551">
        <v>1</v>
      </c>
      <c r="V551" t="s">
        <v>973</v>
      </c>
      <c r="X551">
        <v>36</v>
      </c>
      <c r="AA551">
        <v>0</v>
      </c>
      <c r="AB551">
        <v>0</v>
      </c>
      <c r="AC551" t="s">
        <v>1007</v>
      </c>
      <c r="AG551">
        <v>0</v>
      </c>
      <c r="AI551">
        <v>44.70116244</v>
      </c>
      <c r="AJ551" t="s">
        <v>973</v>
      </c>
      <c r="AL551">
        <v>-105.91211759</v>
      </c>
      <c r="AN551" t="s">
        <v>1216</v>
      </c>
      <c r="AO551">
        <v>1.739089468028749</v>
      </c>
      <c r="AP551" t="s">
        <v>1525</v>
      </c>
      <c r="AQ551">
        <v>2018</v>
      </c>
      <c r="AR551">
        <v>23</v>
      </c>
    </row>
    <row r="552" spans="1:44">
      <c r="A552" t="s">
        <v>44</v>
      </c>
      <c r="B552" s="2">
        <v>42898</v>
      </c>
      <c r="C552" s="2">
        <v>43336</v>
      </c>
      <c r="D552" t="s">
        <v>61</v>
      </c>
      <c r="E552">
        <v>60</v>
      </c>
      <c r="F552" t="s">
        <v>196</v>
      </c>
      <c r="G552" t="s">
        <v>270</v>
      </c>
      <c r="H552">
        <v>0.15</v>
      </c>
      <c r="J552">
        <v>2556.16992187</v>
      </c>
      <c r="K552">
        <v>3</v>
      </c>
      <c r="L552">
        <v>54</v>
      </c>
      <c r="M552" t="s">
        <v>332</v>
      </c>
      <c r="N552">
        <v>75</v>
      </c>
      <c r="O552" t="s">
        <v>333</v>
      </c>
      <c r="P552" t="s">
        <v>415</v>
      </c>
      <c r="Q552" t="s">
        <v>719</v>
      </c>
      <c r="R552" t="s">
        <v>954</v>
      </c>
      <c r="S552" s="2">
        <v>42898</v>
      </c>
      <c r="T552" t="s">
        <v>962</v>
      </c>
      <c r="U552">
        <v>1</v>
      </c>
      <c r="V552" t="s">
        <v>973</v>
      </c>
      <c r="X552">
        <v>36</v>
      </c>
      <c r="AA552">
        <v>0</v>
      </c>
      <c r="AB552">
        <v>0</v>
      </c>
      <c r="AC552" t="s">
        <v>1007</v>
      </c>
      <c r="AG552">
        <v>0</v>
      </c>
      <c r="AI552">
        <v>44.68864256</v>
      </c>
      <c r="AJ552" t="s">
        <v>973</v>
      </c>
      <c r="AL552">
        <v>-105.86921578</v>
      </c>
      <c r="AN552" t="s">
        <v>1215</v>
      </c>
      <c r="AO552">
        <v>2.45125200054727</v>
      </c>
      <c r="AP552" t="s">
        <v>1519</v>
      </c>
      <c r="AQ552">
        <v>2018</v>
      </c>
      <c r="AR552">
        <v>23</v>
      </c>
    </row>
    <row r="553" spans="1:44">
      <c r="A553" t="s">
        <v>44</v>
      </c>
      <c r="B553" s="2">
        <v>43268</v>
      </c>
      <c r="C553" s="2">
        <v>43277</v>
      </c>
      <c r="D553" t="s">
        <v>100</v>
      </c>
      <c r="E553">
        <v>48</v>
      </c>
      <c r="F553" t="s">
        <v>197</v>
      </c>
      <c r="G553" t="s">
        <v>275</v>
      </c>
      <c r="J553">
        <v>0</v>
      </c>
      <c r="K553">
        <v>30</v>
      </c>
      <c r="L553">
        <v>55</v>
      </c>
      <c r="M553" t="s">
        <v>332</v>
      </c>
      <c r="N553">
        <v>75</v>
      </c>
      <c r="O553" t="s">
        <v>333</v>
      </c>
      <c r="P553" t="s">
        <v>416</v>
      </c>
      <c r="Q553" t="s">
        <v>720</v>
      </c>
      <c r="R553" t="s">
        <v>955</v>
      </c>
      <c r="S553" s="2">
        <v>41807</v>
      </c>
      <c r="T553" t="s">
        <v>962</v>
      </c>
      <c r="U553">
        <v>0</v>
      </c>
      <c r="V553" t="s">
        <v>973</v>
      </c>
      <c r="X553">
        <v>0</v>
      </c>
      <c r="AA553">
        <v>0</v>
      </c>
      <c r="AB553">
        <v>0</v>
      </c>
      <c r="AC553" t="s">
        <v>1019</v>
      </c>
      <c r="AG553">
        <v>0</v>
      </c>
      <c r="AI553">
        <v>44.71444911</v>
      </c>
      <c r="AJ553" t="s">
        <v>973</v>
      </c>
      <c r="AL553">
        <v>-105.93428948</v>
      </c>
      <c r="AN553" t="s">
        <v>1217</v>
      </c>
      <c r="AO553">
        <v>2.799250473946292</v>
      </c>
      <c r="AP553" t="s">
        <v>1521</v>
      </c>
      <c r="AQ553">
        <v>2018</v>
      </c>
      <c r="AR553">
        <v>23</v>
      </c>
    </row>
    <row r="554" spans="1:44">
      <c r="A554" t="s">
        <v>44</v>
      </c>
      <c r="B554" s="2">
        <v>43268</v>
      </c>
      <c r="C554" s="2">
        <v>43277</v>
      </c>
      <c r="D554" t="s">
        <v>100</v>
      </c>
      <c r="E554">
        <v>48</v>
      </c>
      <c r="F554" t="s">
        <v>197</v>
      </c>
      <c r="G554" t="s">
        <v>275</v>
      </c>
      <c r="J554">
        <v>0</v>
      </c>
      <c r="K554">
        <v>30</v>
      </c>
      <c r="L554">
        <v>55</v>
      </c>
      <c r="M554" t="s">
        <v>332</v>
      </c>
      <c r="N554">
        <v>75</v>
      </c>
      <c r="O554" t="s">
        <v>333</v>
      </c>
      <c r="P554" t="s">
        <v>416</v>
      </c>
      <c r="Q554" t="s">
        <v>720</v>
      </c>
      <c r="R554" t="s">
        <v>955</v>
      </c>
      <c r="S554" s="2">
        <v>41807</v>
      </c>
      <c r="T554" t="s">
        <v>962</v>
      </c>
      <c r="U554">
        <v>0</v>
      </c>
      <c r="V554" t="s">
        <v>973</v>
      </c>
      <c r="X554">
        <v>0</v>
      </c>
      <c r="AA554">
        <v>0</v>
      </c>
      <c r="AB554">
        <v>0</v>
      </c>
      <c r="AC554" t="s">
        <v>1019</v>
      </c>
      <c r="AG554">
        <v>0</v>
      </c>
      <c r="AI554">
        <v>44.71444911</v>
      </c>
      <c r="AJ554" t="s">
        <v>973</v>
      </c>
      <c r="AL554">
        <v>-105.93428948</v>
      </c>
      <c r="AN554" t="s">
        <v>1217</v>
      </c>
      <c r="AO554">
        <v>2.799250473946292</v>
      </c>
      <c r="AP554" t="s">
        <v>1521</v>
      </c>
      <c r="AQ554">
        <v>2018</v>
      </c>
      <c r="AR554">
        <v>23</v>
      </c>
    </row>
    <row r="555" spans="1:44">
      <c r="A555" t="s">
        <v>44</v>
      </c>
      <c r="B555" s="2">
        <v>43268</v>
      </c>
      <c r="C555" s="2">
        <v>43277</v>
      </c>
      <c r="D555" t="s">
        <v>100</v>
      </c>
      <c r="E555">
        <v>48</v>
      </c>
      <c r="F555" t="s">
        <v>197</v>
      </c>
      <c r="G555" t="s">
        <v>275</v>
      </c>
      <c r="J555">
        <v>0</v>
      </c>
      <c r="K555">
        <v>30</v>
      </c>
      <c r="L555">
        <v>55</v>
      </c>
      <c r="M555" t="s">
        <v>332</v>
      </c>
      <c r="N555">
        <v>75</v>
      </c>
      <c r="O555" t="s">
        <v>333</v>
      </c>
      <c r="P555" t="s">
        <v>416</v>
      </c>
      <c r="Q555" t="s">
        <v>720</v>
      </c>
      <c r="R555" t="s">
        <v>955</v>
      </c>
      <c r="S555" s="2">
        <v>41807</v>
      </c>
      <c r="T555" t="s">
        <v>962</v>
      </c>
      <c r="U555">
        <v>0</v>
      </c>
      <c r="V555" t="s">
        <v>973</v>
      </c>
      <c r="X555">
        <v>0</v>
      </c>
      <c r="AA555">
        <v>0</v>
      </c>
      <c r="AB555">
        <v>0</v>
      </c>
      <c r="AC555" t="s">
        <v>1019</v>
      </c>
      <c r="AG555">
        <v>0</v>
      </c>
      <c r="AI555">
        <v>44.71444911</v>
      </c>
      <c r="AJ555" t="s">
        <v>973</v>
      </c>
      <c r="AL555">
        <v>-105.93428948</v>
      </c>
      <c r="AN555" t="s">
        <v>1217</v>
      </c>
      <c r="AO555">
        <v>2.799250473946292</v>
      </c>
      <c r="AP555" t="s">
        <v>1521</v>
      </c>
      <c r="AQ555">
        <v>2018</v>
      </c>
      <c r="AR555">
        <v>23</v>
      </c>
    </row>
    <row r="556" spans="1:44">
      <c r="A556" t="s">
        <v>44</v>
      </c>
      <c r="B556" s="2">
        <v>43268</v>
      </c>
      <c r="C556" s="2">
        <v>43277</v>
      </c>
      <c r="D556" t="s">
        <v>100</v>
      </c>
      <c r="E556">
        <v>48</v>
      </c>
      <c r="F556" t="s">
        <v>197</v>
      </c>
      <c r="G556" t="s">
        <v>275</v>
      </c>
      <c r="J556">
        <v>0</v>
      </c>
      <c r="K556">
        <v>30</v>
      </c>
      <c r="L556">
        <v>55</v>
      </c>
      <c r="M556" t="s">
        <v>332</v>
      </c>
      <c r="N556">
        <v>75</v>
      </c>
      <c r="O556" t="s">
        <v>333</v>
      </c>
      <c r="P556" t="s">
        <v>416</v>
      </c>
      <c r="Q556" t="s">
        <v>720</v>
      </c>
      <c r="R556" t="s">
        <v>955</v>
      </c>
      <c r="S556" s="2">
        <v>41807</v>
      </c>
      <c r="T556" t="s">
        <v>962</v>
      </c>
      <c r="U556">
        <v>0</v>
      </c>
      <c r="V556" t="s">
        <v>973</v>
      </c>
      <c r="X556">
        <v>0</v>
      </c>
      <c r="AA556">
        <v>0</v>
      </c>
      <c r="AB556">
        <v>0</v>
      </c>
      <c r="AC556" t="s">
        <v>1019</v>
      </c>
      <c r="AG556">
        <v>0</v>
      </c>
      <c r="AI556">
        <v>44.71444911</v>
      </c>
      <c r="AJ556" t="s">
        <v>973</v>
      </c>
      <c r="AL556">
        <v>-105.93428948</v>
      </c>
      <c r="AN556" t="s">
        <v>1217</v>
      </c>
      <c r="AO556">
        <v>2.799250473946292</v>
      </c>
      <c r="AP556" t="s">
        <v>1521</v>
      </c>
      <c r="AQ556">
        <v>2018</v>
      </c>
      <c r="AR556">
        <v>23</v>
      </c>
    </row>
    <row r="557" spans="1:44">
      <c r="A557" t="s">
        <v>44</v>
      </c>
      <c r="B557" s="2">
        <v>43268</v>
      </c>
      <c r="C557" s="2">
        <v>43277</v>
      </c>
      <c r="D557" t="s">
        <v>100</v>
      </c>
      <c r="E557">
        <v>48</v>
      </c>
      <c r="F557" t="s">
        <v>197</v>
      </c>
      <c r="G557" t="s">
        <v>275</v>
      </c>
      <c r="J557">
        <v>0</v>
      </c>
      <c r="K557">
        <v>30</v>
      </c>
      <c r="L557">
        <v>55</v>
      </c>
      <c r="M557" t="s">
        <v>332</v>
      </c>
      <c r="N557">
        <v>75</v>
      </c>
      <c r="O557" t="s">
        <v>333</v>
      </c>
      <c r="P557" t="s">
        <v>416</v>
      </c>
      <c r="Q557" t="s">
        <v>720</v>
      </c>
      <c r="R557" t="s">
        <v>955</v>
      </c>
      <c r="S557" s="2">
        <v>41807</v>
      </c>
      <c r="T557" t="s">
        <v>962</v>
      </c>
      <c r="U557">
        <v>0</v>
      </c>
      <c r="V557" t="s">
        <v>973</v>
      </c>
      <c r="X557">
        <v>0</v>
      </c>
      <c r="AA557">
        <v>0</v>
      </c>
      <c r="AB557">
        <v>0</v>
      </c>
      <c r="AC557" t="s">
        <v>1019</v>
      </c>
      <c r="AG557">
        <v>0</v>
      </c>
      <c r="AI557">
        <v>44.71444911</v>
      </c>
      <c r="AJ557" t="s">
        <v>973</v>
      </c>
      <c r="AL557">
        <v>-105.93428948</v>
      </c>
      <c r="AN557" t="s">
        <v>1217</v>
      </c>
      <c r="AO557">
        <v>2.799250473946292</v>
      </c>
      <c r="AP557" t="s">
        <v>1521</v>
      </c>
      <c r="AQ557">
        <v>2018</v>
      </c>
      <c r="AR557">
        <v>23</v>
      </c>
    </row>
    <row r="558" spans="1:44">
      <c r="A558" t="s">
        <v>44</v>
      </c>
      <c r="B558" s="2">
        <v>43268</v>
      </c>
      <c r="C558" s="2">
        <v>43277</v>
      </c>
      <c r="D558" t="s">
        <v>100</v>
      </c>
      <c r="E558">
        <v>48</v>
      </c>
      <c r="F558" t="s">
        <v>197</v>
      </c>
      <c r="G558" t="s">
        <v>275</v>
      </c>
      <c r="J558">
        <v>0</v>
      </c>
      <c r="K558">
        <v>30</v>
      </c>
      <c r="L558">
        <v>55</v>
      </c>
      <c r="M558" t="s">
        <v>332</v>
      </c>
      <c r="N558">
        <v>75</v>
      </c>
      <c r="O558" t="s">
        <v>333</v>
      </c>
      <c r="P558" t="s">
        <v>416</v>
      </c>
      <c r="Q558" t="s">
        <v>720</v>
      </c>
      <c r="R558" t="s">
        <v>955</v>
      </c>
      <c r="S558" s="2">
        <v>41807</v>
      </c>
      <c r="T558" t="s">
        <v>962</v>
      </c>
      <c r="U558">
        <v>0</v>
      </c>
      <c r="V558" t="s">
        <v>973</v>
      </c>
      <c r="X558">
        <v>0</v>
      </c>
      <c r="AA558">
        <v>0</v>
      </c>
      <c r="AB558">
        <v>0</v>
      </c>
      <c r="AC558" t="s">
        <v>1019</v>
      </c>
      <c r="AG558">
        <v>0</v>
      </c>
      <c r="AI558">
        <v>44.71444911</v>
      </c>
      <c r="AJ558" t="s">
        <v>973</v>
      </c>
      <c r="AL558">
        <v>-105.93428948</v>
      </c>
      <c r="AN558" t="s">
        <v>1217</v>
      </c>
      <c r="AO558">
        <v>2.799250473946292</v>
      </c>
      <c r="AP558" t="s">
        <v>1521</v>
      </c>
      <c r="AQ558">
        <v>2018</v>
      </c>
      <c r="AR558">
        <v>23</v>
      </c>
    </row>
    <row r="559" spans="1:44">
      <c r="A559" t="s">
        <v>44</v>
      </c>
      <c r="B559" s="2">
        <v>43069</v>
      </c>
      <c r="C559" s="2">
        <v>43139</v>
      </c>
      <c r="D559" t="s">
        <v>86</v>
      </c>
      <c r="E559">
        <v>60</v>
      </c>
      <c r="F559" t="s">
        <v>181</v>
      </c>
      <c r="G559" t="s">
        <v>270</v>
      </c>
      <c r="H559">
        <v>0.15</v>
      </c>
      <c r="J559">
        <v>3997.86010742</v>
      </c>
      <c r="K559">
        <v>11</v>
      </c>
      <c r="L559">
        <v>54</v>
      </c>
      <c r="M559" t="s">
        <v>332</v>
      </c>
      <c r="N559">
        <v>76</v>
      </c>
      <c r="O559" t="s">
        <v>333</v>
      </c>
      <c r="P559" t="s">
        <v>411</v>
      </c>
      <c r="Q559" t="s">
        <v>704</v>
      </c>
      <c r="R559" t="s">
        <v>954</v>
      </c>
      <c r="S559" s="2">
        <v>43069</v>
      </c>
      <c r="T559" t="s">
        <v>962</v>
      </c>
      <c r="U559">
        <v>1</v>
      </c>
      <c r="V559" t="s">
        <v>973</v>
      </c>
      <c r="X559">
        <v>36</v>
      </c>
      <c r="AA559">
        <v>0</v>
      </c>
      <c r="AB559">
        <v>0</v>
      </c>
      <c r="AC559" t="s">
        <v>1007</v>
      </c>
      <c r="AG559">
        <v>0</v>
      </c>
      <c r="AI559">
        <v>44.67222381</v>
      </c>
      <c r="AJ559" t="s">
        <v>973</v>
      </c>
      <c r="AL559">
        <v>-105.97039337</v>
      </c>
      <c r="AN559" t="s">
        <v>1209</v>
      </c>
      <c r="AO559">
        <v>2.702968595384363</v>
      </c>
      <c r="AP559" t="s">
        <v>1526</v>
      </c>
      <c r="AQ559">
        <v>2018</v>
      </c>
      <c r="AR559">
        <v>23</v>
      </c>
    </row>
    <row r="560" spans="1:44">
      <c r="A560" t="s">
        <v>44</v>
      </c>
      <c r="B560" s="2">
        <v>43069</v>
      </c>
      <c r="C560" s="2">
        <v>43139</v>
      </c>
      <c r="D560" t="s">
        <v>86</v>
      </c>
      <c r="E560">
        <v>60</v>
      </c>
      <c r="F560" t="s">
        <v>181</v>
      </c>
      <c r="G560" t="s">
        <v>270</v>
      </c>
      <c r="H560">
        <v>0.15</v>
      </c>
      <c r="J560">
        <v>3997.86010742</v>
      </c>
      <c r="K560">
        <v>1</v>
      </c>
      <c r="L560">
        <v>54</v>
      </c>
      <c r="M560" t="s">
        <v>332</v>
      </c>
      <c r="N560">
        <v>76</v>
      </c>
      <c r="O560" t="s">
        <v>333</v>
      </c>
      <c r="P560" t="s">
        <v>411</v>
      </c>
      <c r="Q560" t="s">
        <v>704</v>
      </c>
      <c r="R560" t="s">
        <v>954</v>
      </c>
      <c r="S560" s="2">
        <v>43069</v>
      </c>
      <c r="T560" t="s">
        <v>962</v>
      </c>
      <c r="U560">
        <v>1</v>
      </c>
      <c r="V560" t="s">
        <v>973</v>
      </c>
      <c r="X560">
        <v>36</v>
      </c>
      <c r="AA560">
        <v>0</v>
      </c>
      <c r="AB560">
        <v>0</v>
      </c>
      <c r="AC560" t="s">
        <v>1007</v>
      </c>
      <c r="AG560">
        <v>0</v>
      </c>
      <c r="AI560">
        <v>44.68705552</v>
      </c>
      <c r="AJ560" t="s">
        <v>973</v>
      </c>
      <c r="AL560">
        <v>-105.95003727</v>
      </c>
      <c r="AN560" t="s">
        <v>1210</v>
      </c>
      <c r="AO560">
        <v>1.848462860885653</v>
      </c>
      <c r="AP560" t="s">
        <v>1521</v>
      </c>
      <c r="AQ560">
        <v>2018</v>
      </c>
      <c r="AR560">
        <v>23</v>
      </c>
    </row>
    <row r="561" spans="1:44">
      <c r="A561" t="s">
        <v>44</v>
      </c>
      <c r="B561" s="2">
        <v>43069</v>
      </c>
      <c r="C561" s="2">
        <v>43139</v>
      </c>
      <c r="D561" t="s">
        <v>86</v>
      </c>
      <c r="E561">
        <v>60</v>
      </c>
      <c r="F561" t="s">
        <v>181</v>
      </c>
      <c r="G561" t="s">
        <v>270</v>
      </c>
      <c r="H561">
        <v>0.15</v>
      </c>
      <c r="J561">
        <v>3997.86010742</v>
      </c>
      <c r="K561">
        <v>13</v>
      </c>
      <c r="L561">
        <v>54</v>
      </c>
      <c r="M561" t="s">
        <v>332</v>
      </c>
      <c r="N561">
        <v>76</v>
      </c>
      <c r="O561" t="s">
        <v>333</v>
      </c>
      <c r="P561" t="s">
        <v>411</v>
      </c>
      <c r="Q561" t="s">
        <v>704</v>
      </c>
      <c r="R561" t="s">
        <v>954</v>
      </c>
      <c r="S561" s="2">
        <v>43069</v>
      </c>
      <c r="T561" t="s">
        <v>962</v>
      </c>
      <c r="U561">
        <v>1</v>
      </c>
      <c r="V561" t="s">
        <v>973</v>
      </c>
      <c r="X561">
        <v>36</v>
      </c>
      <c r="AA561">
        <v>0</v>
      </c>
      <c r="AB561">
        <v>0</v>
      </c>
      <c r="AC561" t="s">
        <v>1007</v>
      </c>
      <c r="AG561">
        <v>0</v>
      </c>
      <c r="AI561">
        <v>44.65813222</v>
      </c>
      <c r="AJ561" t="s">
        <v>973</v>
      </c>
      <c r="AL561">
        <v>-105.95019757</v>
      </c>
      <c r="AN561" t="s">
        <v>1208</v>
      </c>
      <c r="AO561">
        <v>2.100603617997415</v>
      </c>
      <c r="AP561" t="s">
        <v>1522</v>
      </c>
      <c r="AQ561">
        <v>2018</v>
      </c>
      <c r="AR561">
        <v>23</v>
      </c>
    </row>
    <row r="562" spans="1:44">
      <c r="A562" t="s">
        <v>44</v>
      </c>
      <c r="B562" s="2">
        <v>43069</v>
      </c>
      <c r="C562" s="2">
        <v>43139</v>
      </c>
      <c r="D562" t="s">
        <v>86</v>
      </c>
      <c r="E562">
        <v>60</v>
      </c>
      <c r="F562" t="s">
        <v>181</v>
      </c>
      <c r="G562" t="s">
        <v>270</v>
      </c>
      <c r="H562">
        <v>0.15</v>
      </c>
      <c r="J562">
        <v>3997.86010742</v>
      </c>
      <c r="K562">
        <v>2</v>
      </c>
      <c r="L562">
        <v>54</v>
      </c>
      <c r="M562" t="s">
        <v>332</v>
      </c>
      <c r="N562">
        <v>76</v>
      </c>
      <c r="O562" t="s">
        <v>333</v>
      </c>
      <c r="P562" t="s">
        <v>411</v>
      </c>
      <c r="Q562" t="s">
        <v>704</v>
      </c>
      <c r="R562" t="s">
        <v>954</v>
      </c>
      <c r="S562" s="2">
        <v>43069</v>
      </c>
      <c r="T562" t="s">
        <v>962</v>
      </c>
      <c r="U562">
        <v>1</v>
      </c>
      <c r="V562" t="s">
        <v>973</v>
      </c>
      <c r="X562">
        <v>36</v>
      </c>
      <c r="AA562">
        <v>0</v>
      </c>
      <c r="AB562">
        <v>0</v>
      </c>
      <c r="AC562" t="s">
        <v>1007</v>
      </c>
      <c r="AG562">
        <v>0</v>
      </c>
      <c r="AI562">
        <v>44.68666638</v>
      </c>
      <c r="AJ562" t="s">
        <v>973</v>
      </c>
      <c r="AL562">
        <v>-105.97027126</v>
      </c>
      <c r="AN562" t="s">
        <v>1207</v>
      </c>
      <c r="AO562">
        <v>2.780596097608412</v>
      </c>
      <c r="AP562" t="s">
        <v>1521</v>
      </c>
      <c r="AQ562">
        <v>2018</v>
      </c>
      <c r="AR562">
        <v>23</v>
      </c>
    </row>
    <row r="563" spans="1:44">
      <c r="A563" t="s">
        <v>44</v>
      </c>
      <c r="B563" s="2">
        <v>43069</v>
      </c>
      <c r="C563" s="2">
        <v>43139</v>
      </c>
      <c r="D563" t="s">
        <v>86</v>
      </c>
      <c r="E563">
        <v>60</v>
      </c>
      <c r="F563" t="s">
        <v>181</v>
      </c>
      <c r="G563" t="s">
        <v>270</v>
      </c>
      <c r="H563">
        <v>0.15</v>
      </c>
      <c r="J563">
        <v>3997.86010742</v>
      </c>
      <c r="K563">
        <v>11</v>
      </c>
      <c r="L563">
        <v>54</v>
      </c>
      <c r="M563" t="s">
        <v>332</v>
      </c>
      <c r="N563">
        <v>76</v>
      </c>
      <c r="O563" t="s">
        <v>333</v>
      </c>
      <c r="P563" t="s">
        <v>411</v>
      </c>
      <c r="Q563" t="s">
        <v>704</v>
      </c>
      <c r="R563" t="s">
        <v>954</v>
      </c>
      <c r="S563" s="2">
        <v>43069</v>
      </c>
      <c r="T563" t="s">
        <v>962</v>
      </c>
      <c r="U563">
        <v>1</v>
      </c>
      <c r="V563" t="s">
        <v>973</v>
      </c>
      <c r="X563">
        <v>36</v>
      </c>
      <c r="AA563">
        <v>0</v>
      </c>
      <c r="AB563">
        <v>0</v>
      </c>
      <c r="AC563" t="s">
        <v>1007</v>
      </c>
      <c r="AG563">
        <v>0</v>
      </c>
      <c r="AI563">
        <v>44.67222381</v>
      </c>
      <c r="AJ563" t="s">
        <v>973</v>
      </c>
      <c r="AL563">
        <v>-105.97039337</v>
      </c>
      <c r="AN563" t="s">
        <v>1209</v>
      </c>
      <c r="AO563">
        <v>2.702968595384363</v>
      </c>
      <c r="AP563" t="s">
        <v>1526</v>
      </c>
      <c r="AQ563">
        <v>2018</v>
      </c>
      <c r="AR563">
        <v>23</v>
      </c>
    </row>
    <row r="564" spans="1:44">
      <c r="A564" t="s">
        <v>44</v>
      </c>
      <c r="B564" s="2">
        <v>43069</v>
      </c>
      <c r="C564" s="2">
        <v>43139</v>
      </c>
      <c r="D564" t="s">
        <v>86</v>
      </c>
      <c r="E564">
        <v>60</v>
      </c>
      <c r="F564" t="s">
        <v>181</v>
      </c>
      <c r="G564" t="s">
        <v>270</v>
      </c>
      <c r="H564">
        <v>0.15</v>
      </c>
      <c r="J564">
        <v>3997.86010742</v>
      </c>
      <c r="K564">
        <v>1</v>
      </c>
      <c r="L564">
        <v>54</v>
      </c>
      <c r="M564" t="s">
        <v>332</v>
      </c>
      <c r="N564">
        <v>76</v>
      </c>
      <c r="O564" t="s">
        <v>333</v>
      </c>
      <c r="P564" t="s">
        <v>411</v>
      </c>
      <c r="Q564" t="s">
        <v>704</v>
      </c>
      <c r="R564" t="s">
        <v>954</v>
      </c>
      <c r="S564" s="2">
        <v>43069</v>
      </c>
      <c r="T564" t="s">
        <v>962</v>
      </c>
      <c r="U564">
        <v>1</v>
      </c>
      <c r="V564" t="s">
        <v>973</v>
      </c>
      <c r="X564">
        <v>36</v>
      </c>
      <c r="AA564">
        <v>0</v>
      </c>
      <c r="AB564">
        <v>0</v>
      </c>
      <c r="AC564" t="s">
        <v>1007</v>
      </c>
      <c r="AG564">
        <v>0</v>
      </c>
      <c r="AI564">
        <v>44.68705552</v>
      </c>
      <c r="AJ564" t="s">
        <v>973</v>
      </c>
      <c r="AL564">
        <v>-105.95003727</v>
      </c>
      <c r="AN564" t="s">
        <v>1210</v>
      </c>
      <c r="AO564">
        <v>1.848462860885653</v>
      </c>
      <c r="AP564" t="s">
        <v>1521</v>
      </c>
      <c r="AQ564">
        <v>2018</v>
      </c>
      <c r="AR564">
        <v>23</v>
      </c>
    </row>
    <row r="565" spans="1:44">
      <c r="A565" t="s">
        <v>44</v>
      </c>
      <c r="B565" s="2">
        <v>43069</v>
      </c>
      <c r="C565" s="2">
        <v>43139</v>
      </c>
      <c r="D565" t="s">
        <v>86</v>
      </c>
      <c r="E565">
        <v>60</v>
      </c>
      <c r="F565" t="s">
        <v>181</v>
      </c>
      <c r="G565" t="s">
        <v>270</v>
      </c>
      <c r="H565">
        <v>0.15</v>
      </c>
      <c r="J565">
        <v>3997.86010742</v>
      </c>
      <c r="K565">
        <v>6</v>
      </c>
      <c r="L565">
        <v>54</v>
      </c>
      <c r="M565" t="s">
        <v>332</v>
      </c>
      <c r="N565">
        <v>75</v>
      </c>
      <c r="O565" t="s">
        <v>333</v>
      </c>
      <c r="P565" t="s">
        <v>411</v>
      </c>
      <c r="Q565" t="s">
        <v>704</v>
      </c>
      <c r="R565" t="s">
        <v>954</v>
      </c>
      <c r="S565" s="2">
        <v>43069</v>
      </c>
      <c r="T565" t="s">
        <v>962</v>
      </c>
      <c r="U565">
        <v>1</v>
      </c>
      <c r="V565" t="s">
        <v>973</v>
      </c>
      <c r="X565">
        <v>36</v>
      </c>
      <c r="AA565">
        <v>0</v>
      </c>
      <c r="AB565">
        <v>0</v>
      </c>
      <c r="AC565" t="s">
        <v>1007</v>
      </c>
      <c r="AG565">
        <v>0</v>
      </c>
      <c r="AI565">
        <v>44.68745991</v>
      </c>
      <c r="AJ565" t="s">
        <v>973</v>
      </c>
      <c r="AL565">
        <v>-105.9299864</v>
      </c>
      <c r="AN565" t="s">
        <v>1211</v>
      </c>
      <c r="AO565">
        <v>1.050486381775426</v>
      </c>
      <c r="AP565" t="s">
        <v>1521</v>
      </c>
      <c r="AQ565">
        <v>2018</v>
      </c>
      <c r="AR565">
        <v>23</v>
      </c>
    </row>
    <row r="566" spans="1:44">
      <c r="A566" t="s">
        <v>44</v>
      </c>
      <c r="B566" s="2">
        <v>43069</v>
      </c>
      <c r="C566" s="2">
        <v>43139</v>
      </c>
      <c r="D566" t="s">
        <v>86</v>
      </c>
      <c r="E566">
        <v>60</v>
      </c>
      <c r="F566" t="s">
        <v>181</v>
      </c>
      <c r="G566" t="s">
        <v>270</v>
      </c>
      <c r="H566">
        <v>0.15</v>
      </c>
      <c r="J566">
        <v>3997.86010742</v>
      </c>
      <c r="K566">
        <v>12</v>
      </c>
      <c r="L566">
        <v>54</v>
      </c>
      <c r="M566" t="s">
        <v>332</v>
      </c>
      <c r="N566">
        <v>76</v>
      </c>
      <c r="O566" t="s">
        <v>333</v>
      </c>
      <c r="P566" t="s">
        <v>411</v>
      </c>
      <c r="Q566" t="s">
        <v>704</v>
      </c>
      <c r="R566" t="s">
        <v>954</v>
      </c>
      <c r="S566" s="2">
        <v>43069</v>
      </c>
      <c r="T566" t="s">
        <v>962</v>
      </c>
      <c r="U566">
        <v>1</v>
      </c>
      <c r="V566" t="s">
        <v>973</v>
      </c>
      <c r="X566">
        <v>36</v>
      </c>
      <c r="AA566">
        <v>0</v>
      </c>
      <c r="AB566">
        <v>0</v>
      </c>
      <c r="AC566" t="s">
        <v>1007</v>
      </c>
      <c r="AG566">
        <v>0</v>
      </c>
      <c r="AI566">
        <v>44.67260531</v>
      </c>
      <c r="AJ566" t="s">
        <v>973</v>
      </c>
      <c r="AL566">
        <v>-105.9501365</v>
      </c>
      <c r="AN566" t="s">
        <v>1206</v>
      </c>
      <c r="AO566">
        <v>1.70907956870547</v>
      </c>
      <c r="AP566" t="s">
        <v>1526</v>
      </c>
      <c r="AQ566">
        <v>2018</v>
      </c>
      <c r="AR566">
        <v>23</v>
      </c>
    </row>
    <row r="567" spans="1:44">
      <c r="A567" t="s">
        <v>44</v>
      </c>
      <c r="B567" s="2">
        <v>43069</v>
      </c>
      <c r="C567" s="2">
        <v>43139</v>
      </c>
      <c r="D567" t="s">
        <v>86</v>
      </c>
      <c r="E567">
        <v>60</v>
      </c>
      <c r="F567" t="s">
        <v>181</v>
      </c>
      <c r="G567" t="s">
        <v>270</v>
      </c>
      <c r="H567">
        <v>0.15</v>
      </c>
      <c r="J567">
        <v>3997.86010742</v>
      </c>
      <c r="K567">
        <v>2</v>
      </c>
      <c r="L567">
        <v>54</v>
      </c>
      <c r="M567" t="s">
        <v>332</v>
      </c>
      <c r="N567">
        <v>76</v>
      </c>
      <c r="O567" t="s">
        <v>333</v>
      </c>
      <c r="P567" t="s">
        <v>411</v>
      </c>
      <c r="Q567" t="s">
        <v>704</v>
      </c>
      <c r="R567" t="s">
        <v>954</v>
      </c>
      <c r="S567" s="2">
        <v>43069</v>
      </c>
      <c r="T567" t="s">
        <v>962</v>
      </c>
      <c r="U567">
        <v>1</v>
      </c>
      <c r="V567" t="s">
        <v>973</v>
      </c>
      <c r="X567">
        <v>36</v>
      </c>
      <c r="AA567">
        <v>0</v>
      </c>
      <c r="AB567">
        <v>0</v>
      </c>
      <c r="AC567" t="s">
        <v>1007</v>
      </c>
      <c r="AG567">
        <v>0</v>
      </c>
      <c r="AI567">
        <v>44.68666638</v>
      </c>
      <c r="AJ567" t="s">
        <v>973</v>
      </c>
      <c r="AL567">
        <v>-105.97027126</v>
      </c>
      <c r="AN567" t="s">
        <v>1207</v>
      </c>
      <c r="AO567">
        <v>2.780596097608412</v>
      </c>
      <c r="AP567" t="s">
        <v>1521</v>
      </c>
      <c r="AQ567">
        <v>2018</v>
      </c>
      <c r="AR567">
        <v>23</v>
      </c>
    </row>
    <row r="568" spans="1:44">
      <c r="A568" t="s">
        <v>44</v>
      </c>
      <c r="B568" s="2">
        <v>43069</v>
      </c>
      <c r="C568" s="2">
        <v>43139</v>
      </c>
      <c r="D568" t="s">
        <v>86</v>
      </c>
      <c r="E568">
        <v>60</v>
      </c>
      <c r="F568" t="s">
        <v>181</v>
      </c>
      <c r="G568" t="s">
        <v>270</v>
      </c>
      <c r="H568">
        <v>0.15</v>
      </c>
      <c r="J568">
        <v>3997.86010742</v>
      </c>
      <c r="K568">
        <v>11</v>
      </c>
      <c r="L568">
        <v>54</v>
      </c>
      <c r="M568" t="s">
        <v>332</v>
      </c>
      <c r="N568">
        <v>76</v>
      </c>
      <c r="O568" t="s">
        <v>333</v>
      </c>
      <c r="P568" t="s">
        <v>411</v>
      </c>
      <c r="Q568" t="s">
        <v>704</v>
      </c>
      <c r="R568" t="s">
        <v>954</v>
      </c>
      <c r="S568" s="2">
        <v>43069</v>
      </c>
      <c r="T568" t="s">
        <v>962</v>
      </c>
      <c r="U568">
        <v>1</v>
      </c>
      <c r="V568" t="s">
        <v>973</v>
      </c>
      <c r="X568">
        <v>36</v>
      </c>
      <c r="AA568">
        <v>0</v>
      </c>
      <c r="AB568">
        <v>0</v>
      </c>
      <c r="AC568" t="s">
        <v>1007</v>
      </c>
      <c r="AG568">
        <v>0</v>
      </c>
      <c r="AI568">
        <v>44.67222381</v>
      </c>
      <c r="AJ568" t="s">
        <v>973</v>
      </c>
      <c r="AL568">
        <v>-105.97039337</v>
      </c>
      <c r="AN568" t="s">
        <v>1209</v>
      </c>
      <c r="AO568">
        <v>2.702968595384363</v>
      </c>
      <c r="AP568" t="s">
        <v>1526</v>
      </c>
      <c r="AQ568">
        <v>2018</v>
      </c>
      <c r="AR568">
        <v>23</v>
      </c>
    </row>
    <row r="569" spans="1:44">
      <c r="A569" t="s">
        <v>44</v>
      </c>
      <c r="B569" s="2">
        <v>43069</v>
      </c>
      <c r="C569" s="2">
        <v>43139</v>
      </c>
      <c r="D569" t="s">
        <v>86</v>
      </c>
      <c r="E569">
        <v>60</v>
      </c>
      <c r="F569" t="s">
        <v>181</v>
      </c>
      <c r="G569" t="s">
        <v>270</v>
      </c>
      <c r="H569">
        <v>0.15</v>
      </c>
      <c r="J569">
        <v>3997.86010742</v>
      </c>
      <c r="K569">
        <v>2</v>
      </c>
      <c r="L569">
        <v>54</v>
      </c>
      <c r="M569" t="s">
        <v>332</v>
      </c>
      <c r="N569">
        <v>76</v>
      </c>
      <c r="O569" t="s">
        <v>333</v>
      </c>
      <c r="P569" t="s">
        <v>411</v>
      </c>
      <c r="Q569" t="s">
        <v>704</v>
      </c>
      <c r="R569" t="s">
        <v>954</v>
      </c>
      <c r="S569" s="2">
        <v>43069</v>
      </c>
      <c r="T569" t="s">
        <v>962</v>
      </c>
      <c r="U569">
        <v>1</v>
      </c>
      <c r="V569" t="s">
        <v>973</v>
      </c>
      <c r="X569">
        <v>36</v>
      </c>
      <c r="AA569">
        <v>0</v>
      </c>
      <c r="AB569">
        <v>0</v>
      </c>
      <c r="AC569" t="s">
        <v>1007</v>
      </c>
      <c r="AG569">
        <v>0</v>
      </c>
      <c r="AI569">
        <v>44.68666638</v>
      </c>
      <c r="AJ569" t="s">
        <v>973</v>
      </c>
      <c r="AL569">
        <v>-105.97027126</v>
      </c>
      <c r="AN569" t="s">
        <v>1207</v>
      </c>
      <c r="AO569">
        <v>2.780596097608412</v>
      </c>
      <c r="AP569" t="s">
        <v>1521</v>
      </c>
      <c r="AQ569">
        <v>2018</v>
      </c>
      <c r="AR569">
        <v>23</v>
      </c>
    </row>
    <row r="570" spans="1:44">
      <c r="A570" t="s">
        <v>44</v>
      </c>
      <c r="B570" s="2">
        <v>43069</v>
      </c>
      <c r="C570" s="2">
        <v>43139</v>
      </c>
      <c r="D570" t="s">
        <v>86</v>
      </c>
      <c r="E570">
        <v>60</v>
      </c>
      <c r="F570" t="s">
        <v>181</v>
      </c>
      <c r="G570" t="s">
        <v>270</v>
      </c>
      <c r="H570">
        <v>0.15</v>
      </c>
      <c r="J570">
        <v>3997.86010742</v>
      </c>
      <c r="K570">
        <v>2</v>
      </c>
      <c r="L570">
        <v>54</v>
      </c>
      <c r="M570" t="s">
        <v>332</v>
      </c>
      <c r="N570">
        <v>76</v>
      </c>
      <c r="O570" t="s">
        <v>333</v>
      </c>
      <c r="P570" t="s">
        <v>411</v>
      </c>
      <c r="Q570" t="s">
        <v>704</v>
      </c>
      <c r="R570" t="s">
        <v>954</v>
      </c>
      <c r="S570" s="2">
        <v>43069</v>
      </c>
      <c r="T570" t="s">
        <v>962</v>
      </c>
      <c r="U570">
        <v>1</v>
      </c>
      <c r="V570" t="s">
        <v>973</v>
      </c>
      <c r="X570">
        <v>36</v>
      </c>
      <c r="AA570">
        <v>0</v>
      </c>
      <c r="AB570">
        <v>0</v>
      </c>
      <c r="AC570" t="s">
        <v>1007</v>
      </c>
      <c r="AG570">
        <v>0</v>
      </c>
      <c r="AI570">
        <v>44.68666638</v>
      </c>
      <c r="AJ570" t="s">
        <v>973</v>
      </c>
      <c r="AL570">
        <v>-105.97027126</v>
      </c>
      <c r="AN570" t="s">
        <v>1207</v>
      </c>
      <c r="AO570">
        <v>2.780596097608412</v>
      </c>
      <c r="AP570" t="s">
        <v>1521</v>
      </c>
      <c r="AQ570">
        <v>2018</v>
      </c>
      <c r="AR570">
        <v>23</v>
      </c>
    </row>
    <row r="571" spans="1:44">
      <c r="A571" t="s">
        <v>44</v>
      </c>
      <c r="B571" s="2">
        <v>42951</v>
      </c>
      <c r="C571" s="2">
        <v>43182</v>
      </c>
      <c r="D571" t="s">
        <v>99</v>
      </c>
      <c r="E571">
        <v>60</v>
      </c>
      <c r="F571" t="s">
        <v>195</v>
      </c>
      <c r="G571" t="s">
        <v>270</v>
      </c>
      <c r="H571">
        <v>0.15</v>
      </c>
      <c r="J571">
        <v>3041.45996093</v>
      </c>
      <c r="K571">
        <v>11</v>
      </c>
      <c r="L571">
        <v>54</v>
      </c>
      <c r="M571" t="s">
        <v>332</v>
      </c>
      <c r="N571">
        <v>76</v>
      </c>
      <c r="O571" t="s">
        <v>333</v>
      </c>
      <c r="P571" t="s">
        <v>414</v>
      </c>
      <c r="Q571" t="s">
        <v>718</v>
      </c>
      <c r="R571" t="s">
        <v>954</v>
      </c>
      <c r="S571" s="2">
        <v>42951</v>
      </c>
      <c r="T571" t="s">
        <v>962</v>
      </c>
      <c r="U571">
        <v>1</v>
      </c>
      <c r="V571" t="s">
        <v>973</v>
      </c>
      <c r="X571">
        <v>36</v>
      </c>
      <c r="AA571">
        <v>0</v>
      </c>
      <c r="AB571">
        <v>0</v>
      </c>
      <c r="AC571" t="s">
        <v>1007</v>
      </c>
      <c r="AG571">
        <v>0</v>
      </c>
      <c r="AI571">
        <v>44.67222381</v>
      </c>
      <c r="AJ571" t="s">
        <v>973</v>
      </c>
      <c r="AL571">
        <v>-105.97039337</v>
      </c>
      <c r="AN571" t="s">
        <v>1209</v>
      </c>
      <c r="AO571">
        <v>2.702968595384363</v>
      </c>
      <c r="AP571" t="s">
        <v>1526</v>
      </c>
      <c r="AQ571">
        <v>2018</v>
      </c>
      <c r="AR571">
        <v>23</v>
      </c>
    </row>
    <row r="572" spans="1:44">
      <c r="A572" t="s">
        <v>44</v>
      </c>
      <c r="B572" s="2">
        <v>42951</v>
      </c>
      <c r="C572" s="2">
        <v>43182</v>
      </c>
      <c r="D572" t="s">
        <v>99</v>
      </c>
      <c r="E572">
        <v>60</v>
      </c>
      <c r="F572" t="s">
        <v>195</v>
      </c>
      <c r="G572" t="s">
        <v>270</v>
      </c>
      <c r="H572">
        <v>0.15</v>
      </c>
      <c r="J572">
        <v>3041.45996093</v>
      </c>
      <c r="K572">
        <v>2</v>
      </c>
      <c r="L572">
        <v>54</v>
      </c>
      <c r="M572" t="s">
        <v>332</v>
      </c>
      <c r="N572">
        <v>76</v>
      </c>
      <c r="O572" t="s">
        <v>333</v>
      </c>
      <c r="P572" t="s">
        <v>414</v>
      </c>
      <c r="Q572" t="s">
        <v>718</v>
      </c>
      <c r="R572" t="s">
        <v>954</v>
      </c>
      <c r="S572" s="2">
        <v>42951</v>
      </c>
      <c r="T572" t="s">
        <v>962</v>
      </c>
      <c r="U572">
        <v>1</v>
      </c>
      <c r="V572" t="s">
        <v>973</v>
      </c>
      <c r="X572">
        <v>36</v>
      </c>
      <c r="AA572">
        <v>0</v>
      </c>
      <c r="AB572">
        <v>0</v>
      </c>
      <c r="AC572" t="s">
        <v>1007</v>
      </c>
      <c r="AG572">
        <v>0</v>
      </c>
      <c r="AI572">
        <v>44.68666638</v>
      </c>
      <c r="AJ572" t="s">
        <v>973</v>
      </c>
      <c r="AL572">
        <v>-105.97027126</v>
      </c>
      <c r="AN572" t="s">
        <v>1207</v>
      </c>
      <c r="AO572">
        <v>2.780596097608412</v>
      </c>
      <c r="AP572" t="s">
        <v>1521</v>
      </c>
      <c r="AQ572">
        <v>2018</v>
      </c>
      <c r="AR572">
        <v>23</v>
      </c>
    </row>
    <row r="573" spans="1:44">
      <c r="A573" t="s">
        <v>44</v>
      </c>
      <c r="B573" s="2">
        <v>42951</v>
      </c>
      <c r="C573" s="2">
        <v>43182</v>
      </c>
      <c r="D573" t="s">
        <v>99</v>
      </c>
      <c r="E573">
        <v>60</v>
      </c>
      <c r="F573" t="s">
        <v>195</v>
      </c>
      <c r="G573" t="s">
        <v>270</v>
      </c>
      <c r="H573">
        <v>0.15</v>
      </c>
      <c r="J573">
        <v>3041.45996093</v>
      </c>
      <c r="K573">
        <v>6</v>
      </c>
      <c r="L573">
        <v>54</v>
      </c>
      <c r="M573" t="s">
        <v>332</v>
      </c>
      <c r="N573">
        <v>75</v>
      </c>
      <c r="O573" t="s">
        <v>333</v>
      </c>
      <c r="P573" t="s">
        <v>414</v>
      </c>
      <c r="Q573" t="s">
        <v>718</v>
      </c>
      <c r="R573" t="s">
        <v>954</v>
      </c>
      <c r="S573" s="2">
        <v>42951</v>
      </c>
      <c r="T573" t="s">
        <v>962</v>
      </c>
      <c r="U573">
        <v>1</v>
      </c>
      <c r="V573" t="s">
        <v>973</v>
      </c>
      <c r="X573">
        <v>36</v>
      </c>
      <c r="AA573">
        <v>0</v>
      </c>
      <c r="AB573">
        <v>0</v>
      </c>
      <c r="AC573" t="s">
        <v>1007</v>
      </c>
      <c r="AG573">
        <v>0</v>
      </c>
      <c r="AI573">
        <v>44.68745991</v>
      </c>
      <c r="AJ573" t="s">
        <v>973</v>
      </c>
      <c r="AL573">
        <v>-105.9299864</v>
      </c>
      <c r="AN573" t="s">
        <v>1211</v>
      </c>
      <c r="AO573">
        <v>1.050486381775426</v>
      </c>
      <c r="AP573" t="s">
        <v>1521</v>
      </c>
      <c r="AQ573">
        <v>2018</v>
      </c>
      <c r="AR573">
        <v>23</v>
      </c>
    </row>
    <row r="574" spans="1:44">
      <c r="A574" t="s">
        <v>44</v>
      </c>
      <c r="B574" s="2">
        <v>42951</v>
      </c>
      <c r="C574" s="2">
        <v>43182</v>
      </c>
      <c r="D574" t="s">
        <v>99</v>
      </c>
      <c r="E574">
        <v>60</v>
      </c>
      <c r="F574" t="s">
        <v>195</v>
      </c>
      <c r="G574" t="s">
        <v>270</v>
      </c>
      <c r="H574">
        <v>0.15</v>
      </c>
      <c r="J574">
        <v>3041.45996093</v>
      </c>
      <c r="K574">
        <v>2</v>
      </c>
      <c r="L574">
        <v>54</v>
      </c>
      <c r="M574" t="s">
        <v>332</v>
      </c>
      <c r="N574">
        <v>76</v>
      </c>
      <c r="O574" t="s">
        <v>333</v>
      </c>
      <c r="P574" t="s">
        <v>414</v>
      </c>
      <c r="Q574" t="s">
        <v>718</v>
      </c>
      <c r="R574" t="s">
        <v>954</v>
      </c>
      <c r="S574" s="2">
        <v>42951</v>
      </c>
      <c r="T574" t="s">
        <v>962</v>
      </c>
      <c r="U574">
        <v>1</v>
      </c>
      <c r="V574" t="s">
        <v>973</v>
      </c>
      <c r="X574">
        <v>36</v>
      </c>
      <c r="AA574">
        <v>0</v>
      </c>
      <c r="AB574">
        <v>0</v>
      </c>
      <c r="AC574" t="s">
        <v>1007</v>
      </c>
      <c r="AG574">
        <v>0</v>
      </c>
      <c r="AI574">
        <v>44.68666638</v>
      </c>
      <c r="AJ574" t="s">
        <v>973</v>
      </c>
      <c r="AL574">
        <v>-105.97027126</v>
      </c>
      <c r="AN574" t="s">
        <v>1207</v>
      </c>
      <c r="AO574">
        <v>2.780596097608412</v>
      </c>
      <c r="AP574" t="s">
        <v>1521</v>
      </c>
      <c r="AQ574">
        <v>2018</v>
      </c>
      <c r="AR574">
        <v>23</v>
      </c>
    </row>
    <row r="575" spans="1:44">
      <c r="A575" t="s">
        <v>44</v>
      </c>
      <c r="B575" s="2">
        <v>42951</v>
      </c>
      <c r="C575" s="2">
        <v>43182</v>
      </c>
      <c r="D575" t="s">
        <v>99</v>
      </c>
      <c r="E575">
        <v>60</v>
      </c>
      <c r="F575" t="s">
        <v>195</v>
      </c>
      <c r="G575" t="s">
        <v>270</v>
      </c>
      <c r="H575">
        <v>0.15</v>
      </c>
      <c r="J575">
        <v>3041.45996093</v>
      </c>
      <c r="K575">
        <v>13</v>
      </c>
      <c r="L575">
        <v>54</v>
      </c>
      <c r="M575" t="s">
        <v>332</v>
      </c>
      <c r="N575">
        <v>76</v>
      </c>
      <c r="O575" t="s">
        <v>333</v>
      </c>
      <c r="P575" t="s">
        <v>414</v>
      </c>
      <c r="Q575" t="s">
        <v>718</v>
      </c>
      <c r="R575" t="s">
        <v>954</v>
      </c>
      <c r="S575" s="2">
        <v>42951</v>
      </c>
      <c r="T575" t="s">
        <v>962</v>
      </c>
      <c r="U575">
        <v>1</v>
      </c>
      <c r="V575" t="s">
        <v>973</v>
      </c>
      <c r="X575">
        <v>36</v>
      </c>
      <c r="AA575">
        <v>0</v>
      </c>
      <c r="AB575">
        <v>0</v>
      </c>
      <c r="AC575" t="s">
        <v>1007</v>
      </c>
      <c r="AG575">
        <v>0</v>
      </c>
      <c r="AI575">
        <v>44.65813222</v>
      </c>
      <c r="AJ575" t="s">
        <v>973</v>
      </c>
      <c r="AL575">
        <v>-105.95019757</v>
      </c>
      <c r="AN575" t="s">
        <v>1208</v>
      </c>
      <c r="AO575">
        <v>2.100603617997415</v>
      </c>
      <c r="AP575" t="s">
        <v>1522</v>
      </c>
      <c r="AQ575">
        <v>2018</v>
      </c>
      <c r="AR575">
        <v>23</v>
      </c>
    </row>
    <row r="576" spans="1:44">
      <c r="A576" t="s">
        <v>44</v>
      </c>
      <c r="B576" s="2">
        <v>42951</v>
      </c>
      <c r="C576" s="2">
        <v>43182</v>
      </c>
      <c r="D576" t="s">
        <v>99</v>
      </c>
      <c r="E576">
        <v>60</v>
      </c>
      <c r="F576" t="s">
        <v>195</v>
      </c>
      <c r="G576" t="s">
        <v>270</v>
      </c>
      <c r="H576">
        <v>0.15</v>
      </c>
      <c r="J576">
        <v>3041.45996093</v>
      </c>
      <c r="K576">
        <v>2</v>
      </c>
      <c r="L576">
        <v>54</v>
      </c>
      <c r="M576" t="s">
        <v>332</v>
      </c>
      <c r="N576">
        <v>76</v>
      </c>
      <c r="O576" t="s">
        <v>333</v>
      </c>
      <c r="P576" t="s">
        <v>414</v>
      </c>
      <c r="Q576" t="s">
        <v>718</v>
      </c>
      <c r="R576" t="s">
        <v>954</v>
      </c>
      <c r="S576" s="2">
        <v>42951</v>
      </c>
      <c r="T576" t="s">
        <v>962</v>
      </c>
      <c r="U576">
        <v>1</v>
      </c>
      <c r="V576" t="s">
        <v>973</v>
      </c>
      <c r="X576">
        <v>36</v>
      </c>
      <c r="AA576">
        <v>0</v>
      </c>
      <c r="AB576">
        <v>0</v>
      </c>
      <c r="AC576" t="s">
        <v>1007</v>
      </c>
      <c r="AG576">
        <v>0</v>
      </c>
      <c r="AI576">
        <v>44.68666638</v>
      </c>
      <c r="AJ576" t="s">
        <v>973</v>
      </c>
      <c r="AL576">
        <v>-105.97027126</v>
      </c>
      <c r="AN576" t="s">
        <v>1207</v>
      </c>
      <c r="AO576">
        <v>2.780596097608412</v>
      </c>
      <c r="AP576" t="s">
        <v>1521</v>
      </c>
      <c r="AQ576">
        <v>2018</v>
      </c>
      <c r="AR576">
        <v>23</v>
      </c>
    </row>
    <row r="577" spans="1:44">
      <c r="A577" t="s">
        <v>44</v>
      </c>
      <c r="B577" s="2">
        <v>42951</v>
      </c>
      <c r="C577" s="2">
        <v>43182</v>
      </c>
      <c r="D577" t="s">
        <v>99</v>
      </c>
      <c r="E577">
        <v>60</v>
      </c>
      <c r="F577" t="s">
        <v>195</v>
      </c>
      <c r="G577" t="s">
        <v>270</v>
      </c>
      <c r="H577">
        <v>0.15</v>
      </c>
      <c r="J577">
        <v>3041.45996093</v>
      </c>
      <c r="K577">
        <v>12</v>
      </c>
      <c r="L577">
        <v>54</v>
      </c>
      <c r="M577" t="s">
        <v>332</v>
      </c>
      <c r="N577">
        <v>76</v>
      </c>
      <c r="O577" t="s">
        <v>333</v>
      </c>
      <c r="P577" t="s">
        <v>414</v>
      </c>
      <c r="Q577" t="s">
        <v>718</v>
      </c>
      <c r="R577" t="s">
        <v>954</v>
      </c>
      <c r="S577" s="2">
        <v>42951</v>
      </c>
      <c r="T577" t="s">
        <v>962</v>
      </c>
      <c r="U577">
        <v>1</v>
      </c>
      <c r="V577" t="s">
        <v>973</v>
      </c>
      <c r="X577">
        <v>36</v>
      </c>
      <c r="AA577">
        <v>0</v>
      </c>
      <c r="AB577">
        <v>0</v>
      </c>
      <c r="AC577" t="s">
        <v>1007</v>
      </c>
      <c r="AG577">
        <v>0</v>
      </c>
      <c r="AI577">
        <v>44.67260531</v>
      </c>
      <c r="AJ577" t="s">
        <v>973</v>
      </c>
      <c r="AL577">
        <v>-105.9501365</v>
      </c>
      <c r="AN577" t="s">
        <v>1206</v>
      </c>
      <c r="AO577">
        <v>1.70907956870547</v>
      </c>
      <c r="AP577" t="s">
        <v>1526</v>
      </c>
      <c r="AQ577">
        <v>2018</v>
      </c>
      <c r="AR577">
        <v>23</v>
      </c>
    </row>
    <row r="578" spans="1:44">
      <c r="A578" t="s">
        <v>44</v>
      </c>
      <c r="B578" s="2">
        <v>42951</v>
      </c>
      <c r="C578" s="2">
        <v>43182</v>
      </c>
      <c r="D578" t="s">
        <v>99</v>
      </c>
      <c r="E578">
        <v>60</v>
      </c>
      <c r="F578" t="s">
        <v>195</v>
      </c>
      <c r="G578" t="s">
        <v>270</v>
      </c>
      <c r="H578">
        <v>0.15</v>
      </c>
      <c r="J578">
        <v>3041.45996093</v>
      </c>
      <c r="K578">
        <v>2</v>
      </c>
      <c r="L578">
        <v>54</v>
      </c>
      <c r="M578" t="s">
        <v>332</v>
      </c>
      <c r="N578">
        <v>76</v>
      </c>
      <c r="O578" t="s">
        <v>333</v>
      </c>
      <c r="P578" t="s">
        <v>414</v>
      </c>
      <c r="Q578" t="s">
        <v>718</v>
      </c>
      <c r="R578" t="s">
        <v>954</v>
      </c>
      <c r="S578" s="2">
        <v>42951</v>
      </c>
      <c r="T578" t="s">
        <v>962</v>
      </c>
      <c r="U578">
        <v>1</v>
      </c>
      <c r="V578" t="s">
        <v>973</v>
      </c>
      <c r="X578">
        <v>36</v>
      </c>
      <c r="AA578">
        <v>0</v>
      </c>
      <c r="AB578">
        <v>0</v>
      </c>
      <c r="AC578" t="s">
        <v>1007</v>
      </c>
      <c r="AG578">
        <v>0</v>
      </c>
      <c r="AI578">
        <v>44.68666638</v>
      </c>
      <c r="AJ578" t="s">
        <v>973</v>
      </c>
      <c r="AL578">
        <v>-105.97027126</v>
      </c>
      <c r="AN578" t="s">
        <v>1207</v>
      </c>
      <c r="AO578">
        <v>2.780596097608412</v>
      </c>
      <c r="AP578" t="s">
        <v>1521</v>
      </c>
      <c r="AQ578">
        <v>2018</v>
      </c>
      <c r="AR578">
        <v>23</v>
      </c>
    </row>
    <row r="579" spans="1:44">
      <c r="A579" t="s">
        <v>44</v>
      </c>
      <c r="B579" s="2">
        <v>42951</v>
      </c>
      <c r="C579" s="2">
        <v>43182</v>
      </c>
      <c r="D579" t="s">
        <v>99</v>
      </c>
      <c r="E579">
        <v>60</v>
      </c>
      <c r="F579" t="s">
        <v>195</v>
      </c>
      <c r="G579" t="s">
        <v>270</v>
      </c>
      <c r="H579">
        <v>0.15</v>
      </c>
      <c r="J579">
        <v>3041.45996093</v>
      </c>
      <c r="K579">
        <v>1</v>
      </c>
      <c r="L579">
        <v>54</v>
      </c>
      <c r="M579" t="s">
        <v>332</v>
      </c>
      <c r="N579">
        <v>76</v>
      </c>
      <c r="O579" t="s">
        <v>333</v>
      </c>
      <c r="P579" t="s">
        <v>414</v>
      </c>
      <c r="Q579" t="s">
        <v>718</v>
      </c>
      <c r="R579" t="s">
        <v>954</v>
      </c>
      <c r="S579" s="2">
        <v>42951</v>
      </c>
      <c r="T579" t="s">
        <v>962</v>
      </c>
      <c r="U579">
        <v>1</v>
      </c>
      <c r="V579" t="s">
        <v>973</v>
      </c>
      <c r="X579">
        <v>36</v>
      </c>
      <c r="AA579">
        <v>0</v>
      </c>
      <c r="AB579">
        <v>0</v>
      </c>
      <c r="AC579" t="s">
        <v>1007</v>
      </c>
      <c r="AG579">
        <v>0</v>
      </c>
      <c r="AI579">
        <v>44.68705552</v>
      </c>
      <c r="AJ579" t="s">
        <v>973</v>
      </c>
      <c r="AL579">
        <v>-105.95003727</v>
      </c>
      <c r="AN579" t="s">
        <v>1210</v>
      </c>
      <c r="AO579">
        <v>1.848462860885653</v>
      </c>
      <c r="AP579" t="s">
        <v>1521</v>
      </c>
      <c r="AQ579">
        <v>2018</v>
      </c>
      <c r="AR579">
        <v>23</v>
      </c>
    </row>
    <row r="580" spans="1:44">
      <c r="A580" t="s">
        <v>44</v>
      </c>
      <c r="B580" s="2">
        <v>42951</v>
      </c>
      <c r="C580" s="2">
        <v>43182</v>
      </c>
      <c r="D580" t="s">
        <v>99</v>
      </c>
      <c r="E580">
        <v>60</v>
      </c>
      <c r="F580" t="s">
        <v>195</v>
      </c>
      <c r="G580" t="s">
        <v>270</v>
      </c>
      <c r="H580">
        <v>0.15</v>
      </c>
      <c r="J580">
        <v>3041.45996093</v>
      </c>
      <c r="K580">
        <v>2</v>
      </c>
      <c r="L580">
        <v>54</v>
      </c>
      <c r="M580" t="s">
        <v>332</v>
      </c>
      <c r="N580">
        <v>76</v>
      </c>
      <c r="O580" t="s">
        <v>333</v>
      </c>
      <c r="P580" t="s">
        <v>414</v>
      </c>
      <c r="Q580" t="s">
        <v>718</v>
      </c>
      <c r="R580" t="s">
        <v>954</v>
      </c>
      <c r="S580" s="2">
        <v>42951</v>
      </c>
      <c r="T580" t="s">
        <v>962</v>
      </c>
      <c r="U580">
        <v>1</v>
      </c>
      <c r="V580" t="s">
        <v>973</v>
      </c>
      <c r="X580">
        <v>36</v>
      </c>
      <c r="AA580">
        <v>0</v>
      </c>
      <c r="AB580">
        <v>0</v>
      </c>
      <c r="AC580" t="s">
        <v>1007</v>
      </c>
      <c r="AG580">
        <v>0</v>
      </c>
      <c r="AI580">
        <v>44.68666638</v>
      </c>
      <c r="AJ580" t="s">
        <v>973</v>
      </c>
      <c r="AL580">
        <v>-105.97027126</v>
      </c>
      <c r="AN580" t="s">
        <v>1207</v>
      </c>
      <c r="AO580">
        <v>2.780596097608412</v>
      </c>
      <c r="AP580" t="s">
        <v>1521</v>
      </c>
      <c r="AQ580">
        <v>2018</v>
      </c>
      <c r="AR580">
        <v>23</v>
      </c>
    </row>
    <row r="581" spans="1:44">
      <c r="A581" t="s">
        <v>44</v>
      </c>
      <c r="B581" s="2">
        <v>42951</v>
      </c>
      <c r="C581" s="2">
        <v>43182</v>
      </c>
      <c r="D581" t="s">
        <v>99</v>
      </c>
      <c r="E581">
        <v>60</v>
      </c>
      <c r="F581" t="s">
        <v>195</v>
      </c>
      <c r="G581" t="s">
        <v>270</v>
      </c>
      <c r="H581">
        <v>0.15</v>
      </c>
      <c r="J581">
        <v>3041.45996093</v>
      </c>
      <c r="K581">
        <v>2</v>
      </c>
      <c r="L581">
        <v>54</v>
      </c>
      <c r="M581" t="s">
        <v>332</v>
      </c>
      <c r="N581">
        <v>76</v>
      </c>
      <c r="O581" t="s">
        <v>333</v>
      </c>
      <c r="P581" t="s">
        <v>414</v>
      </c>
      <c r="Q581" t="s">
        <v>718</v>
      </c>
      <c r="R581" t="s">
        <v>954</v>
      </c>
      <c r="S581" s="2">
        <v>42951</v>
      </c>
      <c r="T581" t="s">
        <v>962</v>
      </c>
      <c r="U581">
        <v>1</v>
      </c>
      <c r="V581" t="s">
        <v>973</v>
      </c>
      <c r="X581">
        <v>36</v>
      </c>
      <c r="AA581">
        <v>0</v>
      </c>
      <c r="AB581">
        <v>0</v>
      </c>
      <c r="AC581" t="s">
        <v>1007</v>
      </c>
      <c r="AG581">
        <v>0</v>
      </c>
      <c r="AI581">
        <v>44.68666638</v>
      </c>
      <c r="AJ581" t="s">
        <v>973</v>
      </c>
      <c r="AL581">
        <v>-105.97027126</v>
      </c>
      <c r="AN581" t="s">
        <v>1207</v>
      </c>
      <c r="AO581">
        <v>2.780596097608412</v>
      </c>
      <c r="AP581" t="s">
        <v>1521</v>
      </c>
      <c r="AQ581">
        <v>2018</v>
      </c>
      <c r="AR581">
        <v>23</v>
      </c>
    </row>
    <row r="582" spans="1:44">
      <c r="A582" t="s">
        <v>44</v>
      </c>
      <c r="B582" s="2">
        <v>42951</v>
      </c>
      <c r="C582" s="2">
        <v>43182</v>
      </c>
      <c r="D582" t="s">
        <v>99</v>
      </c>
      <c r="E582">
        <v>60</v>
      </c>
      <c r="F582" t="s">
        <v>195</v>
      </c>
      <c r="G582" t="s">
        <v>270</v>
      </c>
      <c r="H582">
        <v>0.15</v>
      </c>
      <c r="J582">
        <v>3041.45996093</v>
      </c>
      <c r="K582">
        <v>2</v>
      </c>
      <c r="L582">
        <v>54</v>
      </c>
      <c r="M582" t="s">
        <v>332</v>
      </c>
      <c r="N582">
        <v>76</v>
      </c>
      <c r="O582" t="s">
        <v>333</v>
      </c>
      <c r="P582" t="s">
        <v>414</v>
      </c>
      <c r="Q582" t="s">
        <v>718</v>
      </c>
      <c r="R582" t="s">
        <v>954</v>
      </c>
      <c r="S582" s="2">
        <v>42951</v>
      </c>
      <c r="T582" t="s">
        <v>962</v>
      </c>
      <c r="U582">
        <v>1</v>
      </c>
      <c r="V582" t="s">
        <v>973</v>
      </c>
      <c r="X582">
        <v>36</v>
      </c>
      <c r="AA582">
        <v>0</v>
      </c>
      <c r="AB582">
        <v>0</v>
      </c>
      <c r="AC582" t="s">
        <v>1007</v>
      </c>
      <c r="AG582">
        <v>0</v>
      </c>
      <c r="AI582">
        <v>44.68666638</v>
      </c>
      <c r="AJ582" t="s">
        <v>973</v>
      </c>
      <c r="AL582">
        <v>-105.97027126</v>
      </c>
      <c r="AN582" t="s">
        <v>1207</v>
      </c>
      <c r="AO582">
        <v>2.780596097608412</v>
      </c>
      <c r="AP582" t="s">
        <v>1521</v>
      </c>
      <c r="AQ582">
        <v>2018</v>
      </c>
      <c r="AR582">
        <v>23</v>
      </c>
    </row>
    <row r="583" spans="1:44">
      <c r="A583" t="s">
        <v>44</v>
      </c>
      <c r="B583" s="2">
        <v>42951</v>
      </c>
      <c r="C583" s="2">
        <v>43182</v>
      </c>
      <c r="D583" t="s">
        <v>99</v>
      </c>
      <c r="E583">
        <v>60</v>
      </c>
      <c r="F583" t="s">
        <v>195</v>
      </c>
      <c r="G583" t="s">
        <v>270</v>
      </c>
      <c r="H583">
        <v>0.15</v>
      </c>
      <c r="J583">
        <v>3041.45996093</v>
      </c>
      <c r="K583">
        <v>1</v>
      </c>
      <c r="L583">
        <v>54</v>
      </c>
      <c r="M583" t="s">
        <v>332</v>
      </c>
      <c r="N583">
        <v>76</v>
      </c>
      <c r="O583" t="s">
        <v>333</v>
      </c>
      <c r="P583" t="s">
        <v>414</v>
      </c>
      <c r="Q583" t="s">
        <v>718</v>
      </c>
      <c r="R583" t="s">
        <v>954</v>
      </c>
      <c r="S583" s="2">
        <v>42951</v>
      </c>
      <c r="T583" t="s">
        <v>962</v>
      </c>
      <c r="U583">
        <v>1</v>
      </c>
      <c r="V583" t="s">
        <v>973</v>
      </c>
      <c r="X583">
        <v>36</v>
      </c>
      <c r="AA583">
        <v>0</v>
      </c>
      <c r="AB583">
        <v>0</v>
      </c>
      <c r="AC583" t="s">
        <v>1007</v>
      </c>
      <c r="AG583">
        <v>0</v>
      </c>
      <c r="AI583">
        <v>44.68705552</v>
      </c>
      <c r="AJ583" t="s">
        <v>973</v>
      </c>
      <c r="AL583">
        <v>-105.95003727</v>
      </c>
      <c r="AN583" t="s">
        <v>1210</v>
      </c>
      <c r="AO583">
        <v>1.848462860885653</v>
      </c>
      <c r="AP583" t="s">
        <v>1521</v>
      </c>
      <c r="AQ583">
        <v>2018</v>
      </c>
      <c r="AR583">
        <v>23</v>
      </c>
    </row>
    <row r="584" spans="1:44">
      <c r="A584" t="s">
        <v>44</v>
      </c>
      <c r="B584" s="2">
        <v>42951</v>
      </c>
      <c r="C584" s="2">
        <v>43182</v>
      </c>
      <c r="D584" t="s">
        <v>99</v>
      </c>
      <c r="E584">
        <v>60</v>
      </c>
      <c r="F584" t="s">
        <v>195</v>
      </c>
      <c r="G584" t="s">
        <v>270</v>
      </c>
      <c r="H584">
        <v>0.15</v>
      </c>
      <c r="J584">
        <v>3041.45996093</v>
      </c>
      <c r="K584">
        <v>1</v>
      </c>
      <c r="L584">
        <v>54</v>
      </c>
      <c r="M584" t="s">
        <v>332</v>
      </c>
      <c r="N584">
        <v>76</v>
      </c>
      <c r="O584" t="s">
        <v>333</v>
      </c>
      <c r="P584" t="s">
        <v>414</v>
      </c>
      <c r="Q584" t="s">
        <v>718</v>
      </c>
      <c r="R584" t="s">
        <v>954</v>
      </c>
      <c r="S584" s="2">
        <v>42951</v>
      </c>
      <c r="T584" t="s">
        <v>962</v>
      </c>
      <c r="U584">
        <v>1</v>
      </c>
      <c r="V584" t="s">
        <v>973</v>
      </c>
      <c r="X584">
        <v>36</v>
      </c>
      <c r="AA584">
        <v>0</v>
      </c>
      <c r="AB584">
        <v>0</v>
      </c>
      <c r="AC584" t="s">
        <v>1007</v>
      </c>
      <c r="AG584">
        <v>0</v>
      </c>
      <c r="AI584">
        <v>44.68705552</v>
      </c>
      <c r="AJ584" t="s">
        <v>973</v>
      </c>
      <c r="AL584">
        <v>-105.95003727</v>
      </c>
      <c r="AN584" t="s">
        <v>1210</v>
      </c>
      <c r="AO584">
        <v>1.848462860885653</v>
      </c>
      <c r="AP584" t="s">
        <v>1521</v>
      </c>
      <c r="AQ584">
        <v>2018</v>
      </c>
      <c r="AR584">
        <v>23</v>
      </c>
    </row>
    <row r="585" spans="1:44">
      <c r="A585" t="s">
        <v>44</v>
      </c>
      <c r="B585" s="2">
        <v>42951</v>
      </c>
      <c r="C585" s="2">
        <v>43182</v>
      </c>
      <c r="D585" t="s">
        <v>99</v>
      </c>
      <c r="E585">
        <v>60</v>
      </c>
      <c r="F585" t="s">
        <v>195</v>
      </c>
      <c r="G585" t="s">
        <v>270</v>
      </c>
      <c r="H585">
        <v>0.15</v>
      </c>
      <c r="J585">
        <v>3041.45996093</v>
      </c>
      <c r="K585">
        <v>1</v>
      </c>
      <c r="L585">
        <v>54</v>
      </c>
      <c r="M585" t="s">
        <v>332</v>
      </c>
      <c r="N585">
        <v>76</v>
      </c>
      <c r="O585" t="s">
        <v>333</v>
      </c>
      <c r="P585" t="s">
        <v>414</v>
      </c>
      <c r="Q585" t="s">
        <v>718</v>
      </c>
      <c r="R585" t="s">
        <v>954</v>
      </c>
      <c r="S585" s="2">
        <v>42951</v>
      </c>
      <c r="T585" t="s">
        <v>962</v>
      </c>
      <c r="U585">
        <v>1</v>
      </c>
      <c r="V585" t="s">
        <v>973</v>
      </c>
      <c r="X585">
        <v>36</v>
      </c>
      <c r="AA585">
        <v>0</v>
      </c>
      <c r="AB585">
        <v>0</v>
      </c>
      <c r="AC585" t="s">
        <v>1007</v>
      </c>
      <c r="AG585">
        <v>0</v>
      </c>
      <c r="AI585">
        <v>44.68705552</v>
      </c>
      <c r="AJ585" t="s">
        <v>973</v>
      </c>
      <c r="AL585">
        <v>-105.95003727</v>
      </c>
      <c r="AN585" t="s">
        <v>1210</v>
      </c>
      <c r="AO585">
        <v>1.848462860885653</v>
      </c>
      <c r="AP585" t="s">
        <v>1521</v>
      </c>
      <c r="AQ585">
        <v>2018</v>
      </c>
      <c r="AR585">
        <v>23</v>
      </c>
    </row>
    <row r="586" spans="1:44">
      <c r="A586" t="s">
        <v>44</v>
      </c>
      <c r="B586" s="2">
        <v>42951</v>
      </c>
      <c r="C586" s="2">
        <v>43182</v>
      </c>
      <c r="D586" t="s">
        <v>99</v>
      </c>
      <c r="E586">
        <v>60</v>
      </c>
      <c r="F586" t="s">
        <v>195</v>
      </c>
      <c r="G586" t="s">
        <v>270</v>
      </c>
      <c r="H586">
        <v>0.15</v>
      </c>
      <c r="J586">
        <v>3041.45996093</v>
      </c>
      <c r="K586">
        <v>6</v>
      </c>
      <c r="L586">
        <v>54</v>
      </c>
      <c r="M586" t="s">
        <v>332</v>
      </c>
      <c r="N586">
        <v>75</v>
      </c>
      <c r="O586" t="s">
        <v>333</v>
      </c>
      <c r="P586" t="s">
        <v>414</v>
      </c>
      <c r="Q586" t="s">
        <v>718</v>
      </c>
      <c r="R586" t="s">
        <v>954</v>
      </c>
      <c r="S586" s="2">
        <v>42951</v>
      </c>
      <c r="T586" t="s">
        <v>962</v>
      </c>
      <c r="U586">
        <v>1</v>
      </c>
      <c r="V586" t="s">
        <v>973</v>
      </c>
      <c r="X586">
        <v>36</v>
      </c>
      <c r="AA586">
        <v>0</v>
      </c>
      <c r="AB586">
        <v>0</v>
      </c>
      <c r="AC586" t="s">
        <v>1007</v>
      </c>
      <c r="AG586">
        <v>0</v>
      </c>
      <c r="AI586">
        <v>44.68745991</v>
      </c>
      <c r="AJ586" t="s">
        <v>973</v>
      </c>
      <c r="AL586">
        <v>-105.9299864</v>
      </c>
      <c r="AN586" t="s">
        <v>1211</v>
      </c>
      <c r="AO586">
        <v>1.050486381775426</v>
      </c>
      <c r="AP586" t="s">
        <v>1521</v>
      </c>
      <c r="AQ586">
        <v>2018</v>
      </c>
      <c r="AR586">
        <v>23</v>
      </c>
    </row>
    <row r="587" spans="1:44">
      <c r="A587" t="s">
        <v>44</v>
      </c>
      <c r="B587" s="2">
        <v>42951</v>
      </c>
      <c r="C587" s="2">
        <v>43182</v>
      </c>
      <c r="D587" t="s">
        <v>99</v>
      </c>
      <c r="E587">
        <v>60</v>
      </c>
      <c r="F587" t="s">
        <v>195</v>
      </c>
      <c r="G587" t="s">
        <v>270</v>
      </c>
      <c r="H587">
        <v>0.15</v>
      </c>
      <c r="J587">
        <v>3041.45996093</v>
      </c>
      <c r="K587">
        <v>2</v>
      </c>
      <c r="L587">
        <v>54</v>
      </c>
      <c r="M587" t="s">
        <v>332</v>
      </c>
      <c r="N587">
        <v>76</v>
      </c>
      <c r="O587" t="s">
        <v>333</v>
      </c>
      <c r="P587" t="s">
        <v>414</v>
      </c>
      <c r="Q587" t="s">
        <v>718</v>
      </c>
      <c r="R587" t="s">
        <v>954</v>
      </c>
      <c r="S587" s="2">
        <v>42951</v>
      </c>
      <c r="T587" t="s">
        <v>962</v>
      </c>
      <c r="U587">
        <v>1</v>
      </c>
      <c r="V587" t="s">
        <v>973</v>
      </c>
      <c r="X587">
        <v>36</v>
      </c>
      <c r="AA587">
        <v>0</v>
      </c>
      <c r="AB587">
        <v>0</v>
      </c>
      <c r="AC587" t="s">
        <v>1007</v>
      </c>
      <c r="AG587">
        <v>0</v>
      </c>
      <c r="AI587">
        <v>44.68666638</v>
      </c>
      <c r="AJ587" t="s">
        <v>973</v>
      </c>
      <c r="AL587">
        <v>-105.97027126</v>
      </c>
      <c r="AN587" t="s">
        <v>1207</v>
      </c>
      <c r="AO587">
        <v>2.780596097608412</v>
      </c>
      <c r="AP587" t="s">
        <v>1521</v>
      </c>
      <c r="AQ587">
        <v>2018</v>
      </c>
      <c r="AR587">
        <v>23</v>
      </c>
    </row>
    <row r="588" spans="1:44">
      <c r="A588" t="s">
        <v>44</v>
      </c>
      <c r="B588" s="2">
        <v>42951</v>
      </c>
      <c r="C588" s="2">
        <v>43182</v>
      </c>
      <c r="D588" t="s">
        <v>99</v>
      </c>
      <c r="E588">
        <v>60</v>
      </c>
      <c r="F588" t="s">
        <v>195</v>
      </c>
      <c r="G588" t="s">
        <v>270</v>
      </c>
      <c r="H588">
        <v>0.15</v>
      </c>
      <c r="J588">
        <v>3041.45996093</v>
      </c>
      <c r="K588">
        <v>1</v>
      </c>
      <c r="L588">
        <v>54</v>
      </c>
      <c r="M588" t="s">
        <v>332</v>
      </c>
      <c r="N588">
        <v>76</v>
      </c>
      <c r="O588" t="s">
        <v>333</v>
      </c>
      <c r="P588" t="s">
        <v>414</v>
      </c>
      <c r="Q588" t="s">
        <v>718</v>
      </c>
      <c r="R588" t="s">
        <v>954</v>
      </c>
      <c r="S588" s="2">
        <v>42951</v>
      </c>
      <c r="T588" t="s">
        <v>962</v>
      </c>
      <c r="U588">
        <v>1</v>
      </c>
      <c r="V588" t="s">
        <v>973</v>
      </c>
      <c r="X588">
        <v>36</v>
      </c>
      <c r="AA588">
        <v>0</v>
      </c>
      <c r="AB588">
        <v>0</v>
      </c>
      <c r="AC588" t="s">
        <v>1007</v>
      </c>
      <c r="AG588">
        <v>0</v>
      </c>
      <c r="AI588">
        <v>44.68705552</v>
      </c>
      <c r="AJ588" t="s">
        <v>973</v>
      </c>
      <c r="AL588">
        <v>-105.95003727</v>
      </c>
      <c r="AN588" t="s">
        <v>1210</v>
      </c>
      <c r="AO588">
        <v>1.848462860885653</v>
      </c>
      <c r="AP588" t="s">
        <v>1521</v>
      </c>
      <c r="AQ588">
        <v>2018</v>
      </c>
      <c r="AR588">
        <v>23</v>
      </c>
    </row>
    <row r="589" spans="1:44">
      <c r="A589" t="s">
        <v>44</v>
      </c>
      <c r="B589" s="2">
        <v>42951</v>
      </c>
      <c r="C589" s="2">
        <v>43182</v>
      </c>
      <c r="D589" t="s">
        <v>99</v>
      </c>
      <c r="E589">
        <v>60</v>
      </c>
      <c r="F589" t="s">
        <v>195</v>
      </c>
      <c r="G589" t="s">
        <v>270</v>
      </c>
      <c r="H589">
        <v>0.15</v>
      </c>
      <c r="J589">
        <v>3041.45996093</v>
      </c>
      <c r="K589">
        <v>1</v>
      </c>
      <c r="L589">
        <v>54</v>
      </c>
      <c r="M589" t="s">
        <v>332</v>
      </c>
      <c r="N589">
        <v>76</v>
      </c>
      <c r="O589" t="s">
        <v>333</v>
      </c>
      <c r="P589" t="s">
        <v>414</v>
      </c>
      <c r="Q589" t="s">
        <v>718</v>
      </c>
      <c r="R589" t="s">
        <v>954</v>
      </c>
      <c r="S589" s="2">
        <v>42951</v>
      </c>
      <c r="T589" t="s">
        <v>962</v>
      </c>
      <c r="U589">
        <v>1</v>
      </c>
      <c r="V589" t="s">
        <v>973</v>
      </c>
      <c r="X589">
        <v>36</v>
      </c>
      <c r="AA589">
        <v>0</v>
      </c>
      <c r="AB589">
        <v>0</v>
      </c>
      <c r="AC589" t="s">
        <v>1007</v>
      </c>
      <c r="AG589">
        <v>0</v>
      </c>
      <c r="AI589">
        <v>44.68705552</v>
      </c>
      <c r="AJ589" t="s">
        <v>973</v>
      </c>
      <c r="AL589">
        <v>-105.95003727</v>
      </c>
      <c r="AN589" t="s">
        <v>1210</v>
      </c>
      <c r="AO589">
        <v>1.848462860885653</v>
      </c>
      <c r="AP589" t="s">
        <v>1521</v>
      </c>
      <c r="AQ589">
        <v>2018</v>
      </c>
      <c r="AR589">
        <v>23</v>
      </c>
    </row>
    <row r="590" spans="1:44">
      <c r="A590" t="s">
        <v>44</v>
      </c>
      <c r="B590" s="2">
        <v>42951</v>
      </c>
      <c r="C590" s="2">
        <v>43182</v>
      </c>
      <c r="D590" t="s">
        <v>99</v>
      </c>
      <c r="E590">
        <v>60</v>
      </c>
      <c r="F590" t="s">
        <v>195</v>
      </c>
      <c r="G590" t="s">
        <v>270</v>
      </c>
      <c r="H590">
        <v>0.15</v>
      </c>
      <c r="J590">
        <v>3041.45996093</v>
      </c>
      <c r="K590">
        <v>1</v>
      </c>
      <c r="L590">
        <v>54</v>
      </c>
      <c r="M590" t="s">
        <v>332</v>
      </c>
      <c r="N590">
        <v>76</v>
      </c>
      <c r="O590" t="s">
        <v>333</v>
      </c>
      <c r="P590" t="s">
        <v>414</v>
      </c>
      <c r="Q590" t="s">
        <v>718</v>
      </c>
      <c r="R590" t="s">
        <v>954</v>
      </c>
      <c r="S590" s="2">
        <v>42951</v>
      </c>
      <c r="T590" t="s">
        <v>962</v>
      </c>
      <c r="U590">
        <v>1</v>
      </c>
      <c r="V590" t="s">
        <v>973</v>
      </c>
      <c r="X590">
        <v>36</v>
      </c>
      <c r="AA590">
        <v>0</v>
      </c>
      <c r="AB590">
        <v>0</v>
      </c>
      <c r="AC590" t="s">
        <v>1007</v>
      </c>
      <c r="AG590">
        <v>0</v>
      </c>
      <c r="AI590">
        <v>44.68705552</v>
      </c>
      <c r="AJ590" t="s">
        <v>973</v>
      </c>
      <c r="AL590">
        <v>-105.95003727</v>
      </c>
      <c r="AN590" t="s">
        <v>1210</v>
      </c>
      <c r="AO590">
        <v>1.848462860885653</v>
      </c>
      <c r="AP590" t="s">
        <v>1521</v>
      </c>
      <c r="AQ590">
        <v>2018</v>
      </c>
      <c r="AR590">
        <v>23</v>
      </c>
    </row>
    <row r="591" spans="1:44">
      <c r="A591" t="s">
        <v>44</v>
      </c>
      <c r="B591" s="2">
        <v>42951</v>
      </c>
      <c r="C591" s="2">
        <v>43182</v>
      </c>
      <c r="D591" t="s">
        <v>99</v>
      </c>
      <c r="E591">
        <v>60</v>
      </c>
      <c r="F591" t="s">
        <v>195</v>
      </c>
      <c r="G591" t="s">
        <v>270</v>
      </c>
      <c r="H591">
        <v>0.15</v>
      </c>
      <c r="J591">
        <v>3041.45996093</v>
      </c>
      <c r="K591">
        <v>13</v>
      </c>
      <c r="L591">
        <v>54</v>
      </c>
      <c r="M591" t="s">
        <v>332</v>
      </c>
      <c r="N591">
        <v>76</v>
      </c>
      <c r="O591" t="s">
        <v>333</v>
      </c>
      <c r="P591" t="s">
        <v>414</v>
      </c>
      <c r="Q591" t="s">
        <v>718</v>
      </c>
      <c r="R591" t="s">
        <v>954</v>
      </c>
      <c r="S591" s="2">
        <v>42951</v>
      </c>
      <c r="T591" t="s">
        <v>962</v>
      </c>
      <c r="U591">
        <v>1</v>
      </c>
      <c r="V591" t="s">
        <v>973</v>
      </c>
      <c r="X591">
        <v>36</v>
      </c>
      <c r="AA591">
        <v>0</v>
      </c>
      <c r="AB591">
        <v>0</v>
      </c>
      <c r="AC591" t="s">
        <v>1007</v>
      </c>
      <c r="AG591">
        <v>0</v>
      </c>
      <c r="AI591">
        <v>44.65813222</v>
      </c>
      <c r="AJ591" t="s">
        <v>973</v>
      </c>
      <c r="AL591">
        <v>-105.95019757</v>
      </c>
      <c r="AN591" t="s">
        <v>1208</v>
      </c>
      <c r="AO591">
        <v>2.100603617997415</v>
      </c>
      <c r="AP591" t="s">
        <v>1522</v>
      </c>
      <c r="AQ591">
        <v>2018</v>
      </c>
      <c r="AR591">
        <v>23</v>
      </c>
    </row>
    <row r="592" spans="1:44">
      <c r="A592" t="s">
        <v>44</v>
      </c>
      <c r="B592" s="2">
        <v>42951</v>
      </c>
      <c r="C592" s="2">
        <v>43182</v>
      </c>
      <c r="D592" t="s">
        <v>99</v>
      </c>
      <c r="E592">
        <v>60</v>
      </c>
      <c r="F592" t="s">
        <v>195</v>
      </c>
      <c r="G592" t="s">
        <v>270</v>
      </c>
      <c r="H592">
        <v>0.15</v>
      </c>
      <c r="J592">
        <v>3041.45996093</v>
      </c>
      <c r="K592">
        <v>13</v>
      </c>
      <c r="L592">
        <v>54</v>
      </c>
      <c r="M592" t="s">
        <v>332</v>
      </c>
      <c r="N592">
        <v>76</v>
      </c>
      <c r="O592" t="s">
        <v>333</v>
      </c>
      <c r="P592" t="s">
        <v>414</v>
      </c>
      <c r="Q592" t="s">
        <v>718</v>
      </c>
      <c r="R592" t="s">
        <v>954</v>
      </c>
      <c r="S592" s="2">
        <v>42951</v>
      </c>
      <c r="T592" t="s">
        <v>962</v>
      </c>
      <c r="U592">
        <v>1</v>
      </c>
      <c r="V592" t="s">
        <v>973</v>
      </c>
      <c r="X592">
        <v>36</v>
      </c>
      <c r="AA592">
        <v>0</v>
      </c>
      <c r="AB592">
        <v>0</v>
      </c>
      <c r="AC592" t="s">
        <v>1007</v>
      </c>
      <c r="AG592">
        <v>0</v>
      </c>
      <c r="AI592">
        <v>44.65813222</v>
      </c>
      <c r="AJ592" t="s">
        <v>973</v>
      </c>
      <c r="AL592">
        <v>-105.95019757</v>
      </c>
      <c r="AN592" t="s">
        <v>1208</v>
      </c>
      <c r="AO592">
        <v>2.100603617997415</v>
      </c>
      <c r="AP592" t="s">
        <v>1522</v>
      </c>
      <c r="AQ592">
        <v>2018</v>
      </c>
      <c r="AR592">
        <v>23</v>
      </c>
    </row>
    <row r="593" spans="1:44">
      <c r="A593" t="s">
        <v>44</v>
      </c>
      <c r="B593" s="2">
        <v>42951</v>
      </c>
      <c r="C593" s="2">
        <v>43182</v>
      </c>
      <c r="D593" t="s">
        <v>99</v>
      </c>
      <c r="E593">
        <v>60</v>
      </c>
      <c r="F593" t="s">
        <v>195</v>
      </c>
      <c r="G593" t="s">
        <v>270</v>
      </c>
      <c r="H593">
        <v>0.15</v>
      </c>
      <c r="J593">
        <v>3041.45996093</v>
      </c>
      <c r="K593">
        <v>2</v>
      </c>
      <c r="L593">
        <v>54</v>
      </c>
      <c r="M593" t="s">
        <v>332</v>
      </c>
      <c r="N593">
        <v>76</v>
      </c>
      <c r="O593" t="s">
        <v>333</v>
      </c>
      <c r="P593" t="s">
        <v>414</v>
      </c>
      <c r="Q593" t="s">
        <v>718</v>
      </c>
      <c r="R593" t="s">
        <v>954</v>
      </c>
      <c r="S593" s="2">
        <v>42951</v>
      </c>
      <c r="T593" t="s">
        <v>962</v>
      </c>
      <c r="U593">
        <v>1</v>
      </c>
      <c r="V593" t="s">
        <v>973</v>
      </c>
      <c r="X593">
        <v>36</v>
      </c>
      <c r="AA593">
        <v>0</v>
      </c>
      <c r="AB593">
        <v>0</v>
      </c>
      <c r="AC593" t="s">
        <v>1007</v>
      </c>
      <c r="AG593">
        <v>0</v>
      </c>
      <c r="AI593">
        <v>44.68666638</v>
      </c>
      <c r="AJ593" t="s">
        <v>973</v>
      </c>
      <c r="AL593">
        <v>-105.97027126</v>
      </c>
      <c r="AN593" t="s">
        <v>1207</v>
      </c>
      <c r="AO593">
        <v>2.780596097608412</v>
      </c>
      <c r="AP593" t="s">
        <v>1521</v>
      </c>
      <c r="AQ593">
        <v>2018</v>
      </c>
      <c r="AR593">
        <v>23</v>
      </c>
    </row>
    <row r="594" spans="1:44">
      <c r="A594" t="s">
        <v>44</v>
      </c>
      <c r="B594" s="2">
        <v>42951</v>
      </c>
      <c r="C594" s="2">
        <v>43182</v>
      </c>
      <c r="D594" t="s">
        <v>99</v>
      </c>
      <c r="E594">
        <v>60</v>
      </c>
      <c r="F594" t="s">
        <v>195</v>
      </c>
      <c r="G594" t="s">
        <v>270</v>
      </c>
      <c r="H594">
        <v>0.15</v>
      </c>
      <c r="J594">
        <v>3041.45996093</v>
      </c>
      <c r="K594">
        <v>2</v>
      </c>
      <c r="L594">
        <v>54</v>
      </c>
      <c r="M594" t="s">
        <v>332</v>
      </c>
      <c r="N594">
        <v>76</v>
      </c>
      <c r="O594" t="s">
        <v>333</v>
      </c>
      <c r="P594" t="s">
        <v>414</v>
      </c>
      <c r="Q594" t="s">
        <v>718</v>
      </c>
      <c r="R594" t="s">
        <v>954</v>
      </c>
      <c r="S594" s="2">
        <v>42951</v>
      </c>
      <c r="T594" t="s">
        <v>962</v>
      </c>
      <c r="U594">
        <v>1</v>
      </c>
      <c r="V594" t="s">
        <v>973</v>
      </c>
      <c r="X594">
        <v>36</v>
      </c>
      <c r="AA594">
        <v>0</v>
      </c>
      <c r="AB594">
        <v>0</v>
      </c>
      <c r="AC594" t="s">
        <v>1007</v>
      </c>
      <c r="AG594">
        <v>0</v>
      </c>
      <c r="AI594">
        <v>44.68666638</v>
      </c>
      <c r="AJ594" t="s">
        <v>973</v>
      </c>
      <c r="AL594">
        <v>-105.97027126</v>
      </c>
      <c r="AN594" t="s">
        <v>1207</v>
      </c>
      <c r="AO594">
        <v>2.780596097608412</v>
      </c>
      <c r="AP594" t="s">
        <v>1521</v>
      </c>
      <c r="AQ594">
        <v>2018</v>
      </c>
      <c r="AR594">
        <v>23</v>
      </c>
    </row>
    <row r="595" spans="1:44">
      <c r="A595" t="s">
        <v>44</v>
      </c>
      <c r="B595" s="2">
        <v>42951</v>
      </c>
      <c r="C595" s="2">
        <v>43182</v>
      </c>
      <c r="D595" t="s">
        <v>99</v>
      </c>
      <c r="E595">
        <v>60</v>
      </c>
      <c r="F595" t="s">
        <v>195</v>
      </c>
      <c r="G595" t="s">
        <v>270</v>
      </c>
      <c r="H595">
        <v>0.15</v>
      </c>
      <c r="J595">
        <v>3041.45996093</v>
      </c>
      <c r="K595">
        <v>12</v>
      </c>
      <c r="L595">
        <v>54</v>
      </c>
      <c r="M595" t="s">
        <v>332</v>
      </c>
      <c r="N595">
        <v>76</v>
      </c>
      <c r="O595" t="s">
        <v>333</v>
      </c>
      <c r="P595" t="s">
        <v>414</v>
      </c>
      <c r="Q595" t="s">
        <v>718</v>
      </c>
      <c r="R595" t="s">
        <v>954</v>
      </c>
      <c r="S595" s="2">
        <v>42951</v>
      </c>
      <c r="T595" t="s">
        <v>962</v>
      </c>
      <c r="U595">
        <v>1</v>
      </c>
      <c r="V595" t="s">
        <v>973</v>
      </c>
      <c r="X595">
        <v>36</v>
      </c>
      <c r="AA595">
        <v>0</v>
      </c>
      <c r="AB595">
        <v>0</v>
      </c>
      <c r="AC595" t="s">
        <v>1007</v>
      </c>
      <c r="AG595">
        <v>0</v>
      </c>
      <c r="AI595">
        <v>44.67260531</v>
      </c>
      <c r="AJ595" t="s">
        <v>973</v>
      </c>
      <c r="AL595">
        <v>-105.9501365</v>
      </c>
      <c r="AN595" t="s">
        <v>1206</v>
      </c>
      <c r="AO595">
        <v>1.70907956870547</v>
      </c>
      <c r="AP595" t="s">
        <v>1526</v>
      </c>
      <c r="AQ595">
        <v>2018</v>
      </c>
      <c r="AR595">
        <v>23</v>
      </c>
    </row>
    <row r="596" spans="1:44">
      <c r="A596" t="s">
        <v>44</v>
      </c>
      <c r="B596" s="2">
        <v>42951</v>
      </c>
      <c r="C596" s="2">
        <v>43182</v>
      </c>
      <c r="D596" t="s">
        <v>99</v>
      </c>
      <c r="E596">
        <v>60</v>
      </c>
      <c r="F596" t="s">
        <v>195</v>
      </c>
      <c r="G596" t="s">
        <v>270</v>
      </c>
      <c r="H596">
        <v>0.15</v>
      </c>
      <c r="J596">
        <v>3041.45996093</v>
      </c>
      <c r="K596">
        <v>1</v>
      </c>
      <c r="L596">
        <v>54</v>
      </c>
      <c r="M596" t="s">
        <v>332</v>
      </c>
      <c r="N596">
        <v>76</v>
      </c>
      <c r="O596" t="s">
        <v>333</v>
      </c>
      <c r="P596" t="s">
        <v>414</v>
      </c>
      <c r="Q596" t="s">
        <v>718</v>
      </c>
      <c r="R596" t="s">
        <v>954</v>
      </c>
      <c r="S596" s="2">
        <v>42951</v>
      </c>
      <c r="T596" t="s">
        <v>962</v>
      </c>
      <c r="U596">
        <v>1</v>
      </c>
      <c r="V596" t="s">
        <v>973</v>
      </c>
      <c r="X596">
        <v>36</v>
      </c>
      <c r="AA596">
        <v>0</v>
      </c>
      <c r="AB596">
        <v>0</v>
      </c>
      <c r="AC596" t="s">
        <v>1007</v>
      </c>
      <c r="AG596">
        <v>0</v>
      </c>
      <c r="AI596">
        <v>44.68705552</v>
      </c>
      <c r="AJ596" t="s">
        <v>973</v>
      </c>
      <c r="AL596">
        <v>-105.95003727</v>
      </c>
      <c r="AN596" t="s">
        <v>1210</v>
      </c>
      <c r="AO596">
        <v>1.848462860885653</v>
      </c>
      <c r="AP596" t="s">
        <v>1521</v>
      </c>
      <c r="AQ596">
        <v>2018</v>
      </c>
      <c r="AR596">
        <v>23</v>
      </c>
    </row>
    <row r="597" spans="1:44">
      <c r="A597" t="s">
        <v>44</v>
      </c>
      <c r="B597" s="2">
        <v>42951</v>
      </c>
      <c r="C597" s="2">
        <v>43182</v>
      </c>
      <c r="D597" t="s">
        <v>99</v>
      </c>
      <c r="E597">
        <v>60</v>
      </c>
      <c r="F597" t="s">
        <v>195</v>
      </c>
      <c r="G597" t="s">
        <v>270</v>
      </c>
      <c r="H597">
        <v>0.15</v>
      </c>
      <c r="J597">
        <v>3041.45996093</v>
      </c>
      <c r="K597">
        <v>6</v>
      </c>
      <c r="L597">
        <v>54</v>
      </c>
      <c r="M597" t="s">
        <v>332</v>
      </c>
      <c r="N597">
        <v>75</v>
      </c>
      <c r="O597" t="s">
        <v>333</v>
      </c>
      <c r="P597" t="s">
        <v>414</v>
      </c>
      <c r="Q597" t="s">
        <v>718</v>
      </c>
      <c r="R597" t="s">
        <v>954</v>
      </c>
      <c r="S597" s="2">
        <v>42951</v>
      </c>
      <c r="T597" t="s">
        <v>962</v>
      </c>
      <c r="U597">
        <v>1</v>
      </c>
      <c r="V597" t="s">
        <v>973</v>
      </c>
      <c r="X597">
        <v>36</v>
      </c>
      <c r="AA597">
        <v>0</v>
      </c>
      <c r="AB597">
        <v>0</v>
      </c>
      <c r="AC597" t="s">
        <v>1007</v>
      </c>
      <c r="AG597">
        <v>0</v>
      </c>
      <c r="AI597">
        <v>44.68745991</v>
      </c>
      <c r="AJ597" t="s">
        <v>973</v>
      </c>
      <c r="AL597">
        <v>-105.9299864</v>
      </c>
      <c r="AN597" t="s">
        <v>1211</v>
      </c>
      <c r="AO597">
        <v>1.050486381775426</v>
      </c>
      <c r="AP597" t="s">
        <v>1521</v>
      </c>
      <c r="AQ597">
        <v>2018</v>
      </c>
      <c r="AR597">
        <v>23</v>
      </c>
    </row>
    <row r="598" spans="1:44">
      <c r="A598" t="s">
        <v>44</v>
      </c>
      <c r="B598" s="2">
        <v>42951</v>
      </c>
      <c r="C598" s="2">
        <v>43182</v>
      </c>
      <c r="D598" t="s">
        <v>99</v>
      </c>
      <c r="E598">
        <v>60</v>
      </c>
      <c r="F598" t="s">
        <v>195</v>
      </c>
      <c r="G598" t="s">
        <v>270</v>
      </c>
      <c r="H598">
        <v>0.15</v>
      </c>
      <c r="J598">
        <v>3041.45996093</v>
      </c>
      <c r="K598">
        <v>13</v>
      </c>
      <c r="L598">
        <v>54</v>
      </c>
      <c r="M598" t="s">
        <v>332</v>
      </c>
      <c r="N598">
        <v>76</v>
      </c>
      <c r="O598" t="s">
        <v>333</v>
      </c>
      <c r="P598" t="s">
        <v>414</v>
      </c>
      <c r="Q598" t="s">
        <v>718</v>
      </c>
      <c r="R598" t="s">
        <v>954</v>
      </c>
      <c r="S598" s="2">
        <v>42951</v>
      </c>
      <c r="T598" t="s">
        <v>962</v>
      </c>
      <c r="U598">
        <v>1</v>
      </c>
      <c r="V598" t="s">
        <v>973</v>
      </c>
      <c r="X598">
        <v>36</v>
      </c>
      <c r="AA598">
        <v>0</v>
      </c>
      <c r="AB598">
        <v>0</v>
      </c>
      <c r="AC598" t="s">
        <v>1007</v>
      </c>
      <c r="AG598">
        <v>0</v>
      </c>
      <c r="AI598">
        <v>44.65813222</v>
      </c>
      <c r="AJ598" t="s">
        <v>973</v>
      </c>
      <c r="AL598">
        <v>-105.95019757</v>
      </c>
      <c r="AN598" t="s">
        <v>1208</v>
      </c>
      <c r="AO598">
        <v>2.100603617997415</v>
      </c>
      <c r="AP598" t="s">
        <v>1522</v>
      </c>
      <c r="AQ598">
        <v>2018</v>
      </c>
      <c r="AR598">
        <v>23</v>
      </c>
    </row>
    <row r="599" spans="1:44">
      <c r="A599" t="s">
        <v>44</v>
      </c>
      <c r="B599" s="2">
        <v>42951</v>
      </c>
      <c r="C599" s="2">
        <v>43182</v>
      </c>
      <c r="D599" t="s">
        <v>99</v>
      </c>
      <c r="E599">
        <v>60</v>
      </c>
      <c r="F599" t="s">
        <v>195</v>
      </c>
      <c r="G599" t="s">
        <v>270</v>
      </c>
      <c r="H599">
        <v>0.15</v>
      </c>
      <c r="J599">
        <v>3041.45996093</v>
      </c>
      <c r="K599">
        <v>1</v>
      </c>
      <c r="L599">
        <v>54</v>
      </c>
      <c r="M599" t="s">
        <v>332</v>
      </c>
      <c r="N599">
        <v>76</v>
      </c>
      <c r="O599" t="s">
        <v>333</v>
      </c>
      <c r="P599" t="s">
        <v>414</v>
      </c>
      <c r="Q599" t="s">
        <v>718</v>
      </c>
      <c r="R599" t="s">
        <v>954</v>
      </c>
      <c r="S599" s="2">
        <v>42951</v>
      </c>
      <c r="T599" t="s">
        <v>962</v>
      </c>
      <c r="U599">
        <v>1</v>
      </c>
      <c r="V599" t="s">
        <v>973</v>
      </c>
      <c r="X599">
        <v>36</v>
      </c>
      <c r="AA599">
        <v>0</v>
      </c>
      <c r="AB599">
        <v>0</v>
      </c>
      <c r="AC599" t="s">
        <v>1007</v>
      </c>
      <c r="AG599">
        <v>0</v>
      </c>
      <c r="AI599">
        <v>44.68705552</v>
      </c>
      <c r="AJ599" t="s">
        <v>973</v>
      </c>
      <c r="AL599">
        <v>-105.95003727</v>
      </c>
      <c r="AN599" t="s">
        <v>1210</v>
      </c>
      <c r="AO599">
        <v>1.848462860885653</v>
      </c>
      <c r="AP599" t="s">
        <v>1521</v>
      </c>
      <c r="AQ599">
        <v>2018</v>
      </c>
      <c r="AR599">
        <v>23</v>
      </c>
    </row>
    <row r="600" spans="1:44">
      <c r="A600" t="s">
        <v>44</v>
      </c>
      <c r="B600" s="2">
        <v>42951</v>
      </c>
      <c r="C600" s="2">
        <v>43182</v>
      </c>
      <c r="D600" t="s">
        <v>99</v>
      </c>
      <c r="E600">
        <v>60</v>
      </c>
      <c r="F600" t="s">
        <v>195</v>
      </c>
      <c r="G600" t="s">
        <v>270</v>
      </c>
      <c r="H600">
        <v>0.15</v>
      </c>
      <c r="J600">
        <v>3041.45996093</v>
      </c>
      <c r="K600">
        <v>13</v>
      </c>
      <c r="L600">
        <v>54</v>
      </c>
      <c r="M600" t="s">
        <v>332</v>
      </c>
      <c r="N600">
        <v>76</v>
      </c>
      <c r="O600" t="s">
        <v>333</v>
      </c>
      <c r="P600" t="s">
        <v>414</v>
      </c>
      <c r="Q600" t="s">
        <v>718</v>
      </c>
      <c r="R600" t="s">
        <v>954</v>
      </c>
      <c r="S600" s="2">
        <v>42951</v>
      </c>
      <c r="T600" t="s">
        <v>962</v>
      </c>
      <c r="U600">
        <v>1</v>
      </c>
      <c r="V600" t="s">
        <v>973</v>
      </c>
      <c r="X600">
        <v>36</v>
      </c>
      <c r="AA600">
        <v>0</v>
      </c>
      <c r="AB600">
        <v>0</v>
      </c>
      <c r="AC600" t="s">
        <v>1007</v>
      </c>
      <c r="AG600">
        <v>0</v>
      </c>
      <c r="AI600">
        <v>44.65813222</v>
      </c>
      <c r="AJ600" t="s">
        <v>973</v>
      </c>
      <c r="AL600">
        <v>-105.95019757</v>
      </c>
      <c r="AN600" t="s">
        <v>1208</v>
      </c>
      <c r="AO600">
        <v>2.100603617997415</v>
      </c>
      <c r="AP600" t="s">
        <v>1522</v>
      </c>
      <c r="AQ600">
        <v>2018</v>
      </c>
      <c r="AR600">
        <v>23</v>
      </c>
    </row>
    <row r="601" spans="1:44">
      <c r="A601" t="s">
        <v>44</v>
      </c>
      <c r="B601" s="2">
        <v>42951</v>
      </c>
      <c r="C601" s="2">
        <v>43182</v>
      </c>
      <c r="D601" t="s">
        <v>99</v>
      </c>
      <c r="E601">
        <v>60</v>
      </c>
      <c r="F601" t="s">
        <v>195</v>
      </c>
      <c r="G601" t="s">
        <v>270</v>
      </c>
      <c r="H601">
        <v>0.15</v>
      </c>
      <c r="J601">
        <v>3041.45996093</v>
      </c>
      <c r="K601">
        <v>2</v>
      </c>
      <c r="L601">
        <v>54</v>
      </c>
      <c r="M601" t="s">
        <v>332</v>
      </c>
      <c r="N601">
        <v>76</v>
      </c>
      <c r="O601" t="s">
        <v>333</v>
      </c>
      <c r="P601" t="s">
        <v>414</v>
      </c>
      <c r="Q601" t="s">
        <v>718</v>
      </c>
      <c r="R601" t="s">
        <v>954</v>
      </c>
      <c r="S601" s="2">
        <v>42951</v>
      </c>
      <c r="T601" t="s">
        <v>962</v>
      </c>
      <c r="U601">
        <v>1</v>
      </c>
      <c r="V601" t="s">
        <v>973</v>
      </c>
      <c r="X601">
        <v>36</v>
      </c>
      <c r="AA601">
        <v>0</v>
      </c>
      <c r="AB601">
        <v>0</v>
      </c>
      <c r="AC601" t="s">
        <v>1007</v>
      </c>
      <c r="AG601">
        <v>0</v>
      </c>
      <c r="AI601">
        <v>44.68666638</v>
      </c>
      <c r="AJ601" t="s">
        <v>973</v>
      </c>
      <c r="AL601">
        <v>-105.97027126</v>
      </c>
      <c r="AN601" t="s">
        <v>1207</v>
      </c>
      <c r="AO601">
        <v>2.780596097608412</v>
      </c>
      <c r="AP601" t="s">
        <v>1521</v>
      </c>
      <c r="AQ601">
        <v>2018</v>
      </c>
      <c r="AR601">
        <v>23</v>
      </c>
    </row>
    <row r="602" spans="1:44">
      <c r="A602" t="s">
        <v>44</v>
      </c>
      <c r="B602" s="2">
        <v>42951</v>
      </c>
      <c r="C602" s="2">
        <v>43182</v>
      </c>
      <c r="D602" t="s">
        <v>99</v>
      </c>
      <c r="E602">
        <v>60</v>
      </c>
      <c r="F602" t="s">
        <v>195</v>
      </c>
      <c r="G602" t="s">
        <v>270</v>
      </c>
      <c r="H602">
        <v>0.15</v>
      </c>
      <c r="J602">
        <v>3041.45996093</v>
      </c>
      <c r="K602">
        <v>1</v>
      </c>
      <c r="L602">
        <v>54</v>
      </c>
      <c r="M602" t="s">
        <v>332</v>
      </c>
      <c r="N602">
        <v>76</v>
      </c>
      <c r="O602" t="s">
        <v>333</v>
      </c>
      <c r="P602" t="s">
        <v>414</v>
      </c>
      <c r="Q602" t="s">
        <v>718</v>
      </c>
      <c r="R602" t="s">
        <v>954</v>
      </c>
      <c r="S602" s="2">
        <v>42951</v>
      </c>
      <c r="T602" t="s">
        <v>962</v>
      </c>
      <c r="U602">
        <v>1</v>
      </c>
      <c r="V602" t="s">
        <v>973</v>
      </c>
      <c r="X602">
        <v>36</v>
      </c>
      <c r="AA602">
        <v>0</v>
      </c>
      <c r="AB602">
        <v>0</v>
      </c>
      <c r="AC602" t="s">
        <v>1007</v>
      </c>
      <c r="AG602">
        <v>0</v>
      </c>
      <c r="AI602">
        <v>44.68705552</v>
      </c>
      <c r="AJ602" t="s">
        <v>973</v>
      </c>
      <c r="AL602">
        <v>-105.95003727</v>
      </c>
      <c r="AN602" t="s">
        <v>1210</v>
      </c>
      <c r="AO602">
        <v>1.848462860885653</v>
      </c>
      <c r="AP602" t="s">
        <v>1521</v>
      </c>
      <c r="AQ602">
        <v>2018</v>
      </c>
      <c r="AR602">
        <v>23</v>
      </c>
    </row>
    <row r="603" spans="1:44">
      <c r="A603" t="s">
        <v>44</v>
      </c>
      <c r="B603" s="2">
        <v>42951</v>
      </c>
      <c r="C603" s="2">
        <v>43182</v>
      </c>
      <c r="D603" t="s">
        <v>99</v>
      </c>
      <c r="E603">
        <v>60</v>
      </c>
      <c r="F603" t="s">
        <v>195</v>
      </c>
      <c r="G603" t="s">
        <v>270</v>
      </c>
      <c r="H603">
        <v>0.15</v>
      </c>
      <c r="J603">
        <v>3041.45996093</v>
      </c>
      <c r="K603">
        <v>2</v>
      </c>
      <c r="L603">
        <v>54</v>
      </c>
      <c r="M603" t="s">
        <v>332</v>
      </c>
      <c r="N603">
        <v>76</v>
      </c>
      <c r="O603" t="s">
        <v>333</v>
      </c>
      <c r="P603" t="s">
        <v>414</v>
      </c>
      <c r="Q603" t="s">
        <v>718</v>
      </c>
      <c r="R603" t="s">
        <v>954</v>
      </c>
      <c r="S603" s="2">
        <v>42951</v>
      </c>
      <c r="T603" t="s">
        <v>962</v>
      </c>
      <c r="U603">
        <v>1</v>
      </c>
      <c r="V603" t="s">
        <v>973</v>
      </c>
      <c r="X603">
        <v>36</v>
      </c>
      <c r="AA603">
        <v>0</v>
      </c>
      <c r="AB603">
        <v>0</v>
      </c>
      <c r="AC603" t="s">
        <v>1007</v>
      </c>
      <c r="AG603">
        <v>0</v>
      </c>
      <c r="AI603">
        <v>44.68666638</v>
      </c>
      <c r="AJ603" t="s">
        <v>973</v>
      </c>
      <c r="AL603">
        <v>-105.97027126</v>
      </c>
      <c r="AN603" t="s">
        <v>1207</v>
      </c>
      <c r="AO603">
        <v>2.780596097608412</v>
      </c>
      <c r="AP603" t="s">
        <v>1521</v>
      </c>
      <c r="AQ603">
        <v>2018</v>
      </c>
      <c r="AR603">
        <v>23</v>
      </c>
    </row>
    <row r="604" spans="1:44">
      <c r="A604" t="s">
        <v>44</v>
      </c>
      <c r="B604" s="2">
        <v>42951</v>
      </c>
      <c r="C604" s="2">
        <v>43182</v>
      </c>
      <c r="D604" t="s">
        <v>99</v>
      </c>
      <c r="E604">
        <v>60</v>
      </c>
      <c r="F604" t="s">
        <v>195</v>
      </c>
      <c r="G604" t="s">
        <v>270</v>
      </c>
      <c r="H604">
        <v>0.15</v>
      </c>
      <c r="J604">
        <v>3041.45996093</v>
      </c>
      <c r="K604">
        <v>6</v>
      </c>
      <c r="L604">
        <v>54</v>
      </c>
      <c r="M604" t="s">
        <v>332</v>
      </c>
      <c r="N604">
        <v>75</v>
      </c>
      <c r="O604" t="s">
        <v>333</v>
      </c>
      <c r="P604" t="s">
        <v>414</v>
      </c>
      <c r="Q604" t="s">
        <v>718</v>
      </c>
      <c r="R604" t="s">
        <v>954</v>
      </c>
      <c r="S604" s="2">
        <v>42951</v>
      </c>
      <c r="T604" t="s">
        <v>962</v>
      </c>
      <c r="U604">
        <v>1</v>
      </c>
      <c r="V604" t="s">
        <v>973</v>
      </c>
      <c r="X604">
        <v>36</v>
      </c>
      <c r="AA604">
        <v>0</v>
      </c>
      <c r="AB604">
        <v>0</v>
      </c>
      <c r="AC604" t="s">
        <v>1007</v>
      </c>
      <c r="AG604">
        <v>0</v>
      </c>
      <c r="AI604">
        <v>44.68745991</v>
      </c>
      <c r="AJ604" t="s">
        <v>973</v>
      </c>
      <c r="AL604">
        <v>-105.9299864</v>
      </c>
      <c r="AN604" t="s">
        <v>1211</v>
      </c>
      <c r="AO604">
        <v>1.050486381775426</v>
      </c>
      <c r="AP604" t="s">
        <v>1521</v>
      </c>
      <c r="AQ604">
        <v>2018</v>
      </c>
      <c r="AR604">
        <v>23</v>
      </c>
    </row>
    <row r="605" spans="1:44">
      <c r="A605" t="s">
        <v>44</v>
      </c>
      <c r="B605" s="2">
        <v>42951</v>
      </c>
      <c r="C605" s="2">
        <v>43182</v>
      </c>
      <c r="D605" t="s">
        <v>99</v>
      </c>
      <c r="E605">
        <v>60</v>
      </c>
      <c r="F605" t="s">
        <v>195</v>
      </c>
      <c r="G605" t="s">
        <v>270</v>
      </c>
      <c r="H605">
        <v>0.15</v>
      </c>
      <c r="J605">
        <v>3041.45996093</v>
      </c>
      <c r="K605">
        <v>2</v>
      </c>
      <c r="L605">
        <v>54</v>
      </c>
      <c r="M605" t="s">
        <v>332</v>
      </c>
      <c r="N605">
        <v>76</v>
      </c>
      <c r="O605" t="s">
        <v>333</v>
      </c>
      <c r="P605" t="s">
        <v>414</v>
      </c>
      <c r="Q605" t="s">
        <v>718</v>
      </c>
      <c r="R605" t="s">
        <v>954</v>
      </c>
      <c r="S605" s="2">
        <v>42951</v>
      </c>
      <c r="T605" t="s">
        <v>962</v>
      </c>
      <c r="U605">
        <v>1</v>
      </c>
      <c r="V605" t="s">
        <v>973</v>
      </c>
      <c r="X605">
        <v>36</v>
      </c>
      <c r="AA605">
        <v>0</v>
      </c>
      <c r="AB605">
        <v>0</v>
      </c>
      <c r="AC605" t="s">
        <v>1007</v>
      </c>
      <c r="AG605">
        <v>0</v>
      </c>
      <c r="AI605">
        <v>44.68666638</v>
      </c>
      <c r="AJ605" t="s">
        <v>973</v>
      </c>
      <c r="AL605">
        <v>-105.97027126</v>
      </c>
      <c r="AN605" t="s">
        <v>1207</v>
      </c>
      <c r="AO605">
        <v>2.780596097608412</v>
      </c>
      <c r="AP605" t="s">
        <v>1521</v>
      </c>
      <c r="AQ605">
        <v>2018</v>
      </c>
      <c r="AR605">
        <v>23</v>
      </c>
    </row>
    <row r="606" spans="1:44">
      <c r="A606" t="s">
        <v>44</v>
      </c>
      <c r="B606" s="2">
        <v>42951</v>
      </c>
      <c r="C606" s="2">
        <v>43182</v>
      </c>
      <c r="D606" t="s">
        <v>99</v>
      </c>
      <c r="E606">
        <v>60</v>
      </c>
      <c r="F606" t="s">
        <v>195</v>
      </c>
      <c r="G606" t="s">
        <v>270</v>
      </c>
      <c r="H606">
        <v>0.15</v>
      </c>
      <c r="J606">
        <v>3041.45996093</v>
      </c>
      <c r="K606">
        <v>11</v>
      </c>
      <c r="L606">
        <v>54</v>
      </c>
      <c r="M606" t="s">
        <v>332</v>
      </c>
      <c r="N606">
        <v>76</v>
      </c>
      <c r="O606" t="s">
        <v>333</v>
      </c>
      <c r="P606" t="s">
        <v>414</v>
      </c>
      <c r="Q606" t="s">
        <v>718</v>
      </c>
      <c r="R606" t="s">
        <v>954</v>
      </c>
      <c r="S606" s="2">
        <v>42951</v>
      </c>
      <c r="T606" t="s">
        <v>962</v>
      </c>
      <c r="U606">
        <v>1</v>
      </c>
      <c r="V606" t="s">
        <v>973</v>
      </c>
      <c r="X606">
        <v>36</v>
      </c>
      <c r="AA606">
        <v>0</v>
      </c>
      <c r="AB606">
        <v>0</v>
      </c>
      <c r="AC606" t="s">
        <v>1007</v>
      </c>
      <c r="AG606">
        <v>0</v>
      </c>
      <c r="AI606">
        <v>44.67222381</v>
      </c>
      <c r="AJ606" t="s">
        <v>973</v>
      </c>
      <c r="AL606">
        <v>-105.97039337</v>
      </c>
      <c r="AN606" t="s">
        <v>1209</v>
      </c>
      <c r="AO606">
        <v>2.702968595384363</v>
      </c>
      <c r="AP606" t="s">
        <v>1526</v>
      </c>
      <c r="AQ606">
        <v>2018</v>
      </c>
      <c r="AR606">
        <v>23</v>
      </c>
    </row>
    <row r="607" spans="1:44">
      <c r="A607" t="s">
        <v>44</v>
      </c>
      <c r="B607" s="2">
        <v>42951</v>
      </c>
      <c r="C607" s="2">
        <v>43182</v>
      </c>
      <c r="D607" t="s">
        <v>99</v>
      </c>
      <c r="E607">
        <v>60</v>
      </c>
      <c r="F607" t="s">
        <v>195</v>
      </c>
      <c r="G607" t="s">
        <v>270</v>
      </c>
      <c r="H607">
        <v>0.15</v>
      </c>
      <c r="J607">
        <v>3041.45996093</v>
      </c>
      <c r="K607">
        <v>2</v>
      </c>
      <c r="L607">
        <v>54</v>
      </c>
      <c r="M607" t="s">
        <v>332</v>
      </c>
      <c r="N607">
        <v>76</v>
      </c>
      <c r="O607" t="s">
        <v>333</v>
      </c>
      <c r="P607" t="s">
        <v>414</v>
      </c>
      <c r="Q607" t="s">
        <v>718</v>
      </c>
      <c r="R607" t="s">
        <v>954</v>
      </c>
      <c r="S607" s="2">
        <v>42951</v>
      </c>
      <c r="T607" t="s">
        <v>962</v>
      </c>
      <c r="U607">
        <v>1</v>
      </c>
      <c r="V607" t="s">
        <v>973</v>
      </c>
      <c r="X607">
        <v>36</v>
      </c>
      <c r="AA607">
        <v>0</v>
      </c>
      <c r="AB607">
        <v>0</v>
      </c>
      <c r="AC607" t="s">
        <v>1007</v>
      </c>
      <c r="AG607">
        <v>0</v>
      </c>
      <c r="AI607">
        <v>44.68666638</v>
      </c>
      <c r="AJ607" t="s">
        <v>973</v>
      </c>
      <c r="AL607">
        <v>-105.97027126</v>
      </c>
      <c r="AN607" t="s">
        <v>1207</v>
      </c>
      <c r="AO607">
        <v>2.780596097608412</v>
      </c>
      <c r="AP607" t="s">
        <v>1521</v>
      </c>
      <c r="AQ607">
        <v>2018</v>
      </c>
      <c r="AR607">
        <v>23</v>
      </c>
    </row>
    <row r="608" spans="1:44">
      <c r="A608" t="s">
        <v>44</v>
      </c>
      <c r="B608" s="2">
        <v>42951</v>
      </c>
      <c r="C608" s="2">
        <v>43182</v>
      </c>
      <c r="D608" t="s">
        <v>99</v>
      </c>
      <c r="E608">
        <v>60</v>
      </c>
      <c r="F608" t="s">
        <v>195</v>
      </c>
      <c r="G608" t="s">
        <v>270</v>
      </c>
      <c r="H608">
        <v>0.15</v>
      </c>
      <c r="J608">
        <v>3041.45996093</v>
      </c>
      <c r="K608">
        <v>2</v>
      </c>
      <c r="L608">
        <v>54</v>
      </c>
      <c r="M608" t="s">
        <v>332</v>
      </c>
      <c r="N608">
        <v>76</v>
      </c>
      <c r="O608" t="s">
        <v>333</v>
      </c>
      <c r="P608" t="s">
        <v>414</v>
      </c>
      <c r="Q608" t="s">
        <v>718</v>
      </c>
      <c r="R608" t="s">
        <v>954</v>
      </c>
      <c r="S608" s="2">
        <v>42951</v>
      </c>
      <c r="T608" t="s">
        <v>962</v>
      </c>
      <c r="U608">
        <v>1</v>
      </c>
      <c r="V608" t="s">
        <v>973</v>
      </c>
      <c r="X608">
        <v>36</v>
      </c>
      <c r="AA608">
        <v>0</v>
      </c>
      <c r="AB608">
        <v>0</v>
      </c>
      <c r="AC608" t="s">
        <v>1007</v>
      </c>
      <c r="AG608">
        <v>0</v>
      </c>
      <c r="AI608">
        <v>44.68666638</v>
      </c>
      <c r="AJ608" t="s">
        <v>973</v>
      </c>
      <c r="AL608">
        <v>-105.97027126</v>
      </c>
      <c r="AN608" t="s">
        <v>1207</v>
      </c>
      <c r="AO608">
        <v>2.780596097608412</v>
      </c>
      <c r="AP608" t="s">
        <v>1521</v>
      </c>
      <c r="AQ608">
        <v>2018</v>
      </c>
      <c r="AR608">
        <v>23</v>
      </c>
    </row>
    <row r="609" spans="1:44">
      <c r="A609" t="s">
        <v>44</v>
      </c>
      <c r="B609" s="2">
        <v>42951</v>
      </c>
      <c r="C609" s="2">
        <v>43182</v>
      </c>
      <c r="D609" t="s">
        <v>99</v>
      </c>
      <c r="E609">
        <v>60</v>
      </c>
      <c r="F609" t="s">
        <v>195</v>
      </c>
      <c r="G609" t="s">
        <v>270</v>
      </c>
      <c r="H609">
        <v>0.15</v>
      </c>
      <c r="J609">
        <v>3041.45996093</v>
      </c>
      <c r="K609">
        <v>12</v>
      </c>
      <c r="L609">
        <v>54</v>
      </c>
      <c r="M609" t="s">
        <v>332</v>
      </c>
      <c r="N609">
        <v>76</v>
      </c>
      <c r="O609" t="s">
        <v>333</v>
      </c>
      <c r="P609" t="s">
        <v>414</v>
      </c>
      <c r="Q609" t="s">
        <v>718</v>
      </c>
      <c r="R609" t="s">
        <v>954</v>
      </c>
      <c r="S609" s="2">
        <v>42951</v>
      </c>
      <c r="T609" t="s">
        <v>962</v>
      </c>
      <c r="U609">
        <v>1</v>
      </c>
      <c r="V609" t="s">
        <v>973</v>
      </c>
      <c r="X609">
        <v>36</v>
      </c>
      <c r="AA609">
        <v>0</v>
      </c>
      <c r="AB609">
        <v>0</v>
      </c>
      <c r="AC609" t="s">
        <v>1007</v>
      </c>
      <c r="AG609">
        <v>0</v>
      </c>
      <c r="AI609">
        <v>44.67260531</v>
      </c>
      <c r="AJ609" t="s">
        <v>973</v>
      </c>
      <c r="AL609">
        <v>-105.9501365</v>
      </c>
      <c r="AN609" t="s">
        <v>1206</v>
      </c>
      <c r="AO609">
        <v>1.70907956870547</v>
      </c>
      <c r="AP609" t="s">
        <v>1526</v>
      </c>
      <c r="AQ609">
        <v>2018</v>
      </c>
      <c r="AR609">
        <v>23</v>
      </c>
    </row>
    <row r="610" spans="1:44">
      <c r="A610" t="s">
        <v>44</v>
      </c>
      <c r="B610" s="2">
        <v>42951</v>
      </c>
      <c r="C610" s="2">
        <v>43182</v>
      </c>
      <c r="D610" t="s">
        <v>99</v>
      </c>
      <c r="E610">
        <v>60</v>
      </c>
      <c r="F610" t="s">
        <v>195</v>
      </c>
      <c r="G610" t="s">
        <v>270</v>
      </c>
      <c r="H610">
        <v>0.15</v>
      </c>
      <c r="J610">
        <v>3041.45996093</v>
      </c>
      <c r="K610">
        <v>1</v>
      </c>
      <c r="L610">
        <v>54</v>
      </c>
      <c r="M610" t="s">
        <v>332</v>
      </c>
      <c r="N610">
        <v>76</v>
      </c>
      <c r="O610" t="s">
        <v>333</v>
      </c>
      <c r="P610" t="s">
        <v>414</v>
      </c>
      <c r="Q610" t="s">
        <v>718</v>
      </c>
      <c r="R610" t="s">
        <v>954</v>
      </c>
      <c r="S610" s="2">
        <v>42951</v>
      </c>
      <c r="T610" t="s">
        <v>962</v>
      </c>
      <c r="U610">
        <v>1</v>
      </c>
      <c r="V610" t="s">
        <v>973</v>
      </c>
      <c r="X610">
        <v>36</v>
      </c>
      <c r="AA610">
        <v>0</v>
      </c>
      <c r="AB610">
        <v>0</v>
      </c>
      <c r="AC610" t="s">
        <v>1007</v>
      </c>
      <c r="AG610">
        <v>0</v>
      </c>
      <c r="AI610">
        <v>44.68705552</v>
      </c>
      <c r="AJ610" t="s">
        <v>973</v>
      </c>
      <c r="AL610">
        <v>-105.95003727</v>
      </c>
      <c r="AN610" t="s">
        <v>1210</v>
      </c>
      <c r="AO610">
        <v>1.848462860885653</v>
      </c>
      <c r="AP610" t="s">
        <v>1521</v>
      </c>
      <c r="AQ610">
        <v>2018</v>
      </c>
      <c r="AR610">
        <v>23</v>
      </c>
    </row>
    <row r="611" spans="1:44">
      <c r="A611" t="s">
        <v>44</v>
      </c>
      <c r="B611" s="2">
        <v>43759</v>
      </c>
      <c r="C611" s="2">
        <v>43854</v>
      </c>
      <c r="D611" t="s">
        <v>95</v>
      </c>
      <c r="E611">
        <v>60</v>
      </c>
      <c r="F611" t="s">
        <v>198</v>
      </c>
      <c r="G611" t="s">
        <v>269</v>
      </c>
      <c r="J611">
        <v>281.30999755</v>
      </c>
      <c r="K611">
        <v>28</v>
      </c>
      <c r="L611">
        <v>55</v>
      </c>
      <c r="M611" t="s">
        <v>332</v>
      </c>
      <c r="N611">
        <v>75</v>
      </c>
      <c r="O611" t="s">
        <v>333</v>
      </c>
      <c r="P611">
        <f>"03249/0453"</f>
        <v>0</v>
      </c>
      <c r="Q611" t="s">
        <v>721</v>
      </c>
      <c r="R611" t="s">
        <v>956</v>
      </c>
      <c r="S611" s="2">
        <v>43759</v>
      </c>
      <c r="T611" t="s">
        <v>963</v>
      </c>
      <c r="U611">
        <v>1</v>
      </c>
      <c r="V611" t="s">
        <v>973</v>
      </c>
      <c r="X611">
        <v>36</v>
      </c>
      <c r="AA611">
        <v>0</v>
      </c>
      <c r="AB611">
        <v>0</v>
      </c>
      <c r="AC611" t="s">
        <v>1006</v>
      </c>
      <c r="AG611">
        <v>0</v>
      </c>
      <c r="AI611">
        <v>44.71472</v>
      </c>
      <c r="AJ611" t="s">
        <v>973</v>
      </c>
      <c r="AL611">
        <v>-105.89405039</v>
      </c>
      <c r="AN611" t="s">
        <v>1203</v>
      </c>
      <c r="AO611">
        <v>2.872317793359923</v>
      </c>
      <c r="AP611" t="s">
        <v>1519</v>
      </c>
      <c r="AQ611">
        <v>2020</v>
      </c>
      <c r="AR611">
        <v>23</v>
      </c>
    </row>
    <row r="612" spans="1:44">
      <c r="A612" t="s">
        <v>44</v>
      </c>
      <c r="B612" s="2">
        <v>43759</v>
      </c>
      <c r="C612" s="2">
        <v>43854</v>
      </c>
      <c r="D612" t="s">
        <v>95</v>
      </c>
      <c r="E612">
        <v>60</v>
      </c>
      <c r="F612" t="s">
        <v>198</v>
      </c>
      <c r="G612" t="s">
        <v>269</v>
      </c>
      <c r="J612">
        <v>281.30999755</v>
      </c>
      <c r="K612">
        <v>28</v>
      </c>
      <c r="L612">
        <v>55</v>
      </c>
      <c r="M612" t="s">
        <v>332</v>
      </c>
      <c r="N612">
        <v>75</v>
      </c>
      <c r="O612" t="s">
        <v>333</v>
      </c>
      <c r="P612">
        <f>"03249/0453"</f>
        <v>0</v>
      </c>
      <c r="Q612" t="s">
        <v>721</v>
      </c>
      <c r="R612" t="s">
        <v>956</v>
      </c>
      <c r="S612" s="2">
        <v>43759</v>
      </c>
      <c r="T612" t="s">
        <v>963</v>
      </c>
      <c r="U612">
        <v>1</v>
      </c>
      <c r="V612" t="s">
        <v>973</v>
      </c>
      <c r="X612">
        <v>36</v>
      </c>
      <c r="AA612">
        <v>0</v>
      </c>
      <c r="AB612">
        <v>0</v>
      </c>
      <c r="AC612" t="s">
        <v>1006</v>
      </c>
      <c r="AG612">
        <v>0</v>
      </c>
      <c r="AI612">
        <v>44.71472</v>
      </c>
      <c r="AJ612" t="s">
        <v>973</v>
      </c>
      <c r="AL612">
        <v>-105.89405039</v>
      </c>
      <c r="AN612" t="s">
        <v>1203</v>
      </c>
      <c r="AO612">
        <v>2.872317793359923</v>
      </c>
      <c r="AP612" t="s">
        <v>1519</v>
      </c>
      <c r="AQ612">
        <v>2020</v>
      </c>
      <c r="AR612">
        <v>23</v>
      </c>
    </row>
    <row r="613" spans="1:44">
      <c r="A613" t="s">
        <v>44</v>
      </c>
      <c r="B613" s="2">
        <v>43759</v>
      </c>
      <c r="C613" s="2">
        <v>43854</v>
      </c>
      <c r="D613" t="s">
        <v>95</v>
      </c>
      <c r="E613">
        <v>60</v>
      </c>
      <c r="F613" t="s">
        <v>198</v>
      </c>
      <c r="G613" t="s">
        <v>269</v>
      </c>
      <c r="J613">
        <v>281.30999755</v>
      </c>
      <c r="K613">
        <v>29</v>
      </c>
      <c r="L613">
        <v>55</v>
      </c>
      <c r="M613" t="s">
        <v>332</v>
      </c>
      <c r="N613">
        <v>75</v>
      </c>
      <c r="O613" t="s">
        <v>333</v>
      </c>
      <c r="P613">
        <f>"03249/0453"</f>
        <v>0</v>
      </c>
      <c r="Q613" t="s">
        <v>721</v>
      </c>
      <c r="R613" t="s">
        <v>956</v>
      </c>
      <c r="S613" s="2">
        <v>43759</v>
      </c>
      <c r="T613" t="s">
        <v>963</v>
      </c>
      <c r="U613">
        <v>1</v>
      </c>
      <c r="V613" t="s">
        <v>973</v>
      </c>
      <c r="X613">
        <v>36</v>
      </c>
      <c r="AA613">
        <v>0</v>
      </c>
      <c r="AB613">
        <v>0</v>
      </c>
      <c r="AC613" t="s">
        <v>1006</v>
      </c>
      <c r="AG613">
        <v>0</v>
      </c>
      <c r="AI613">
        <v>44.71459409</v>
      </c>
      <c r="AJ613" t="s">
        <v>973</v>
      </c>
      <c r="AL613">
        <v>-105.91419282</v>
      </c>
      <c r="AN613" t="s">
        <v>1212</v>
      </c>
      <c r="AO613">
        <v>2.657997571027831</v>
      </c>
      <c r="AP613" t="s">
        <v>1525</v>
      </c>
      <c r="AQ613">
        <v>2020</v>
      </c>
      <c r="AR613">
        <v>23</v>
      </c>
    </row>
    <row r="614" spans="1:44">
      <c r="A614" t="s">
        <v>44</v>
      </c>
      <c r="B614" s="2">
        <v>43759</v>
      </c>
      <c r="C614" s="2">
        <v>43854</v>
      </c>
      <c r="D614" t="s">
        <v>95</v>
      </c>
      <c r="E614">
        <v>60</v>
      </c>
      <c r="F614" t="s">
        <v>198</v>
      </c>
      <c r="G614" t="s">
        <v>269</v>
      </c>
      <c r="J614">
        <v>281.30999755</v>
      </c>
      <c r="K614">
        <v>28</v>
      </c>
      <c r="L614">
        <v>55</v>
      </c>
      <c r="M614" t="s">
        <v>332</v>
      </c>
      <c r="N614">
        <v>75</v>
      </c>
      <c r="O614" t="s">
        <v>333</v>
      </c>
      <c r="P614">
        <f>"03249/0453"</f>
        <v>0</v>
      </c>
      <c r="Q614" t="s">
        <v>721</v>
      </c>
      <c r="R614" t="s">
        <v>956</v>
      </c>
      <c r="S614" s="2">
        <v>43759</v>
      </c>
      <c r="T614" t="s">
        <v>963</v>
      </c>
      <c r="U614">
        <v>1</v>
      </c>
      <c r="V614" t="s">
        <v>973</v>
      </c>
      <c r="X614">
        <v>36</v>
      </c>
      <c r="AA614">
        <v>0</v>
      </c>
      <c r="AB614">
        <v>0</v>
      </c>
      <c r="AC614" t="s">
        <v>1006</v>
      </c>
      <c r="AG614">
        <v>0</v>
      </c>
      <c r="AI614">
        <v>44.71472</v>
      </c>
      <c r="AJ614" t="s">
        <v>973</v>
      </c>
      <c r="AL614">
        <v>-105.89405039</v>
      </c>
      <c r="AN614" t="s">
        <v>1203</v>
      </c>
      <c r="AO614">
        <v>2.872317793359923</v>
      </c>
      <c r="AP614" t="s">
        <v>1519</v>
      </c>
      <c r="AQ614">
        <v>2020</v>
      </c>
      <c r="AR614">
        <v>23</v>
      </c>
    </row>
    <row r="615" spans="1:44">
      <c r="A615" t="s">
        <v>44</v>
      </c>
      <c r="B615" s="2">
        <v>43789</v>
      </c>
      <c r="C615" s="2">
        <v>43854</v>
      </c>
      <c r="D615" t="s">
        <v>101</v>
      </c>
      <c r="E615">
        <v>60</v>
      </c>
      <c r="F615" t="s">
        <v>199</v>
      </c>
      <c r="G615" t="s">
        <v>269</v>
      </c>
      <c r="J615">
        <v>281.30999755</v>
      </c>
      <c r="K615">
        <v>29</v>
      </c>
      <c r="L615">
        <v>55</v>
      </c>
      <c r="M615" t="s">
        <v>332</v>
      </c>
      <c r="N615">
        <v>75</v>
      </c>
      <c r="O615" t="s">
        <v>333</v>
      </c>
      <c r="P615">
        <f>"03249/0450"</f>
        <v>0</v>
      </c>
      <c r="Q615" t="s">
        <v>722</v>
      </c>
      <c r="R615" t="s">
        <v>956</v>
      </c>
      <c r="S615" s="2">
        <v>43789</v>
      </c>
      <c r="T615" t="s">
        <v>963</v>
      </c>
      <c r="U615">
        <v>1</v>
      </c>
      <c r="V615" t="s">
        <v>973</v>
      </c>
      <c r="X615">
        <v>36</v>
      </c>
      <c r="AA615">
        <v>0</v>
      </c>
      <c r="AB615">
        <v>0</v>
      </c>
      <c r="AC615" t="s">
        <v>1006</v>
      </c>
      <c r="AG615">
        <v>0</v>
      </c>
      <c r="AI615">
        <v>44.71459409</v>
      </c>
      <c r="AJ615" t="s">
        <v>973</v>
      </c>
      <c r="AL615">
        <v>-105.91419282</v>
      </c>
      <c r="AN615" t="s">
        <v>1212</v>
      </c>
      <c r="AO615">
        <v>2.657997571027831</v>
      </c>
      <c r="AP615" t="s">
        <v>1525</v>
      </c>
      <c r="AQ615">
        <v>2020</v>
      </c>
      <c r="AR615">
        <v>23</v>
      </c>
    </row>
    <row r="616" spans="1:44">
      <c r="A616" t="s">
        <v>44</v>
      </c>
      <c r="B616" s="2">
        <v>43789</v>
      </c>
      <c r="C616" s="2">
        <v>43854</v>
      </c>
      <c r="D616" t="s">
        <v>101</v>
      </c>
      <c r="E616">
        <v>60</v>
      </c>
      <c r="F616" t="s">
        <v>199</v>
      </c>
      <c r="G616" t="s">
        <v>269</v>
      </c>
      <c r="J616">
        <v>281.30999755</v>
      </c>
      <c r="K616">
        <v>28</v>
      </c>
      <c r="L616">
        <v>55</v>
      </c>
      <c r="M616" t="s">
        <v>332</v>
      </c>
      <c r="N616">
        <v>75</v>
      </c>
      <c r="O616" t="s">
        <v>333</v>
      </c>
      <c r="P616">
        <f>"03249/0450"</f>
        <v>0</v>
      </c>
      <c r="Q616" t="s">
        <v>722</v>
      </c>
      <c r="R616" t="s">
        <v>956</v>
      </c>
      <c r="S616" s="2">
        <v>43789</v>
      </c>
      <c r="T616" t="s">
        <v>963</v>
      </c>
      <c r="U616">
        <v>1</v>
      </c>
      <c r="V616" t="s">
        <v>973</v>
      </c>
      <c r="X616">
        <v>36</v>
      </c>
      <c r="AA616">
        <v>0</v>
      </c>
      <c r="AB616">
        <v>0</v>
      </c>
      <c r="AC616" t="s">
        <v>1006</v>
      </c>
      <c r="AG616">
        <v>0</v>
      </c>
      <c r="AI616">
        <v>44.71472</v>
      </c>
      <c r="AJ616" t="s">
        <v>973</v>
      </c>
      <c r="AL616">
        <v>-105.89405039</v>
      </c>
      <c r="AN616" t="s">
        <v>1203</v>
      </c>
      <c r="AO616">
        <v>2.872317793359923</v>
      </c>
      <c r="AP616" t="s">
        <v>1519</v>
      </c>
      <c r="AQ616">
        <v>2020</v>
      </c>
      <c r="AR616">
        <v>23</v>
      </c>
    </row>
    <row r="617" spans="1:44">
      <c r="A617" t="s">
        <v>44</v>
      </c>
      <c r="B617" s="2">
        <v>43789</v>
      </c>
      <c r="C617" s="2">
        <v>43854</v>
      </c>
      <c r="D617" t="s">
        <v>101</v>
      </c>
      <c r="E617">
        <v>60</v>
      </c>
      <c r="F617" t="s">
        <v>199</v>
      </c>
      <c r="G617" t="s">
        <v>269</v>
      </c>
      <c r="J617">
        <v>281.30999755</v>
      </c>
      <c r="K617">
        <v>28</v>
      </c>
      <c r="L617">
        <v>55</v>
      </c>
      <c r="M617" t="s">
        <v>332</v>
      </c>
      <c r="N617">
        <v>75</v>
      </c>
      <c r="O617" t="s">
        <v>333</v>
      </c>
      <c r="P617">
        <f>"03249/0450"</f>
        <v>0</v>
      </c>
      <c r="Q617" t="s">
        <v>722</v>
      </c>
      <c r="R617" t="s">
        <v>956</v>
      </c>
      <c r="S617" s="2">
        <v>43789</v>
      </c>
      <c r="T617" t="s">
        <v>963</v>
      </c>
      <c r="U617">
        <v>1</v>
      </c>
      <c r="V617" t="s">
        <v>973</v>
      </c>
      <c r="X617">
        <v>36</v>
      </c>
      <c r="AA617">
        <v>0</v>
      </c>
      <c r="AB617">
        <v>0</v>
      </c>
      <c r="AC617" t="s">
        <v>1006</v>
      </c>
      <c r="AG617">
        <v>0</v>
      </c>
      <c r="AI617">
        <v>44.71472</v>
      </c>
      <c r="AJ617" t="s">
        <v>973</v>
      </c>
      <c r="AL617">
        <v>-105.89405039</v>
      </c>
      <c r="AN617" t="s">
        <v>1203</v>
      </c>
      <c r="AO617">
        <v>2.872317793359923</v>
      </c>
      <c r="AP617" t="s">
        <v>1519</v>
      </c>
      <c r="AQ617">
        <v>2020</v>
      </c>
      <c r="AR617">
        <v>23</v>
      </c>
    </row>
    <row r="618" spans="1:44">
      <c r="A618" t="s">
        <v>44</v>
      </c>
      <c r="B618" s="2">
        <v>43789</v>
      </c>
      <c r="C618" s="2">
        <v>43854</v>
      </c>
      <c r="D618" t="s">
        <v>101</v>
      </c>
      <c r="E618">
        <v>60</v>
      </c>
      <c r="F618" t="s">
        <v>199</v>
      </c>
      <c r="G618" t="s">
        <v>269</v>
      </c>
      <c r="J618">
        <v>281.30999755</v>
      </c>
      <c r="K618">
        <v>28</v>
      </c>
      <c r="L618">
        <v>55</v>
      </c>
      <c r="M618" t="s">
        <v>332</v>
      </c>
      <c r="N618">
        <v>75</v>
      </c>
      <c r="O618" t="s">
        <v>333</v>
      </c>
      <c r="P618">
        <f>"03249/0450"</f>
        <v>0</v>
      </c>
      <c r="Q618" t="s">
        <v>722</v>
      </c>
      <c r="R618" t="s">
        <v>956</v>
      </c>
      <c r="S618" s="2">
        <v>43789</v>
      </c>
      <c r="T618" t="s">
        <v>963</v>
      </c>
      <c r="U618">
        <v>1</v>
      </c>
      <c r="V618" t="s">
        <v>973</v>
      </c>
      <c r="X618">
        <v>36</v>
      </c>
      <c r="AA618">
        <v>0</v>
      </c>
      <c r="AB618">
        <v>0</v>
      </c>
      <c r="AC618" t="s">
        <v>1006</v>
      </c>
      <c r="AG618">
        <v>0</v>
      </c>
      <c r="AI618">
        <v>44.71472</v>
      </c>
      <c r="AJ618" t="s">
        <v>973</v>
      </c>
      <c r="AL618">
        <v>-105.89405039</v>
      </c>
      <c r="AN618" t="s">
        <v>1203</v>
      </c>
      <c r="AO618">
        <v>2.872317793359923</v>
      </c>
      <c r="AP618" t="s">
        <v>1519</v>
      </c>
      <c r="AQ618">
        <v>2020</v>
      </c>
      <c r="AR618">
        <v>23</v>
      </c>
    </row>
    <row r="619" spans="1:44">
      <c r="A619" t="s">
        <v>44</v>
      </c>
      <c r="B619" s="2">
        <v>43789</v>
      </c>
      <c r="C619" s="2">
        <v>43868</v>
      </c>
      <c r="D619" t="s">
        <v>101</v>
      </c>
      <c r="E619">
        <v>60</v>
      </c>
      <c r="F619" t="s">
        <v>200</v>
      </c>
      <c r="G619" t="s">
        <v>269</v>
      </c>
      <c r="J619">
        <v>445.51000976</v>
      </c>
      <c r="K619">
        <v>28</v>
      </c>
      <c r="L619">
        <v>55</v>
      </c>
      <c r="M619" t="s">
        <v>332</v>
      </c>
      <c r="N619">
        <v>75</v>
      </c>
      <c r="O619" t="s">
        <v>333</v>
      </c>
      <c r="P619">
        <f>"03253/0048"</f>
        <v>0</v>
      </c>
      <c r="Q619" t="s">
        <v>723</v>
      </c>
      <c r="R619" t="s">
        <v>956</v>
      </c>
      <c r="S619" s="2">
        <v>43789</v>
      </c>
      <c r="T619" t="s">
        <v>962</v>
      </c>
      <c r="U619">
        <v>1</v>
      </c>
      <c r="V619" t="s">
        <v>973</v>
      </c>
      <c r="X619">
        <v>36</v>
      </c>
      <c r="AA619">
        <v>0</v>
      </c>
      <c r="AB619">
        <v>0</v>
      </c>
      <c r="AC619" t="s">
        <v>1006</v>
      </c>
      <c r="AG619">
        <v>0</v>
      </c>
      <c r="AI619">
        <v>44.71472</v>
      </c>
      <c r="AJ619" t="s">
        <v>973</v>
      </c>
      <c r="AL619">
        <v>-105.89405039</v>
      </c>
      <c r="AN619" t="s">
        <v>1203</v>
      </c>
      <c r="AO619">
        <v>2.872317793359923</v>
      </c>
      <c r="AP619" t="s">
        <v>1519</v>
      </c>
      <c r="AQ619">
        <v>2020</v>
      </c>
      <c r="AR619">
        <v>23</v>
      </c>
    </row>
    <row r="620" spans="1:44">
      <c r="A620" t="s">
        <v>44</v>
      </c>
      <c r="B620" s="2">
        <v>43789</v>
      </c>
      <c r="C620" s="2">
        <v>43868</v>
      </c>
      <c r="D620" t="s">
        <v>101</v>
      </c>
      <c r="E620">
        <v>60</v>
      </c>
      <c r="F620" t="s">
        <v>200</v>
      </c>
      <c r="G620" t="s">
        <v>269</v>
      </c>
      <c r="J620">
        <v>445.51000976</v>
      </c>
      <c r="K620">
        <v>28</v>
      </c>
      <c r="L620">
        <v>55</v>
      </c>
      <c r="M620" t="s">
        <v>332</v>
      </c>
      <c r="N620">
        <v>75</v>
      </c>
      <c r="O620" t="s">
        <v>333</v>
      </c>
      <c r="P620">
        <f>"03253/0048"</f>
        <v>0</v>
      </c>
      <c r="Q620" t="s">
        <v>723</v>
      </c>
      <c r="R620" t="s">
        <v>956</v>
      </c>
      <c r="S620" s="2">
        <v>43789</v>
      </c>
      <c r="T620" t="s">
        <v>962</v>
      </c>
      <c r="U620">
        <v>1</v>
      </c>
      <c r="V620" t="s">
        <v>973</v>
      </c>
      <c r="X620">
        <v>36</v>
      </c>
      <c r="AA620">
        <v>0</v>
      </c>
      <c r="AB620">
        <v>0</v>
      </c>
      <c r="AC620" t="s">
        <v>1006</v>
      </c>
      <c r="AG620">
        <v>0</v>
      </c>
      <c r="AI620">
        <v>44.71472</v>
      </c>
      <c r="AJ620" t="s">
        <v>973</v>
      </c>
      <c r="AL620">
        <v>-105.89405039</v>
      </c>
      <c r="AN620" t="s">
        <v>1203</v>
      </c>
      <c r="AO620">
        <v>2.872317793359923</v>
      </c>
      <c r="AP620" t="s">
        <v>1519</v>
      </c>
      <c r="AQ620">
        <v>2020</v>
      </c>
      <c r="AR620">
        <v>23</v>
      </c>
    </row>
    <row r="621" spans="1:44">
      <c r="A621" t="s">
        <v>44</v>
      </c>
      <c r="B621" s="2">
        <v>43789</v>
      </c>
      <c r="C621" s="2">
        <v>43868</v>
      </c>
      <c r="D621" t="s">
        <v>101</v>
      </c>
      <c r="E621">
        <v>60</v>
      </c>
      <c r="F621" t="s">
        <v>200</v>
      </c>
      <c r="G621" t="s">
        <v>269</v>
      </c>
      <c r="J621">
        <v>445.51000976</v>
      </c>
      <c r="K621">
        <v>29</v>
      </c>
      <c r="L621">
        <v>55</v>
      </c>
      <c r="M621" t="s">
        <v>332</v>
      </c>
      <c r="N621">
        <v>75</v>
      </c>
      <c r="O621" t="s">
        <v>333</v>
      </c>
      <c r="P621">
        <f>"03253/0048"</f>
        <v>0</v>
      </c>
      <c r="Q621" t="s">
        <v>723</v>
      </c>
      <c r="R621" t="s">
        <v>956</v>
      </c>
      <c r="S621" s="2">
        <v>43789</v>
      </c>
      <c r="T621" t="s">
        <v>962</v>
      </c>
      <c r="U621">
        <v>1</v>
      </c>
      <c r="V621" t="s">
        <v>973</v>
      </c>
      <c r="X621">
        <v>36</v>
      </c>
      <c r="AA621">
        <v>0</v>
      </c>
      <c r="AB621">
        <v>0</v>
      </c>
      <c r="AC621" t="s">
        <v>1006</v>
      </c>
      <c r="AG621">
        <v>0</v>
      </c>
      <c r="AI621">
        <v>44.71459409</v>
      </c>
      <c r="AJ621" t="s">
        <v>973</v>
      </c>
      <c r="AL621">
        <v>-105.91419282</v>
      </c>
      <c r="AN621" t="s">
        <v>1212</v>
      </c>
      <c r="AO621">
        <v>2.657997571027831</v>
      </c>
      <c r="AP621" t="s">
        <v>1525</v>
      </c>
      <c r="AQ621">
        <v>2020</v>
      </c>
      <c r="AR621">
        <v>23</v>
      </c>
    </row>
    <row r="622" spans="1:44">
      <c r="A622" t="s">
        <v>44</v>
      </c>
      <c r="B622" s="2">
        <v>43789</v>
      </c>
      <c r="C622" s="2">
        <v>43868</v>
      </c>
      <c r="D622" t="s">
        <v>101</v>
      </c>
      <c r="E622">
        <v>60</v>
      </c>
      <c r="F622" t="s">
        <v>200</v>
      </c>
      <c r="G622" t="s">
        <v>269</v>
      </c>
      <c r="J622">
        <v>445.51000976</v>
      </c>
      <c r="K622">
        <v>28</v>
      </c>
      <c r="L622">
        <v>55</v>
      </c>
      <c r="M622" t="s">
        <v>332</v>
      </c>
      <c r="N622">
        <v>75</v>
      </c>
      <c r="O622" t="s">
        <v>333</v>
      </c>
      <c r="P622">
        <f>"03253/0048"</f>
        <v>0</v>
      </c>
      <c r="Q622" t="s">
        <v>723</v>
      </c>
      <c r="R622" t="s">
        <v>956</v>
      </c>
      <c r="S622" s="2">
        <v>43789</v>
      </c>
      <c r="T622" t="s">
        <v>962</v>
      </c>
      <c r="U622">
        <v>1</v>
      </c>
      <c r="V622" t="s">
        <v>973</v>
      </c>
      <c r="X622">
        <v>36</v>
      </c>
      <c r="AA622">
        <v>0</v>
      </c>
      <c r="AB622">
        <v>0</v>
      </c>
      <c r="AC622" t="s">
        <v>1006</v>
      </c>
      <c r="AG622">
        <v>0</v>
      </c>
      <c r="AI622">
        <v>44.71472</v>
      </c>
      <c r="AJ622" t="s">
        <v>973</v>
      </c>
      <c r="AL622">
        <v>-105.89405039</v>
      </c>
      <c r="AN622" t="s">
        <v>1203</v>
      </c>
      <c r="AO622">
        <v>2.872317793359923</v>
      </c>
      <c r="AP622" t="s">
        <v>1519</v>
      </c>
      <c r="AQ622">
        <v>2020</v>
      </c>
      <c r="AR622">
        <v>23</v>
      </c>
    </row>
    <row r="623" spans="1:44">
      <c r="A623" t="s">
        <v>44</v>
      </c>
      <c r="B623" s="2">
        <v>43699</v>
      </c>
      <c r="C623" s="2">
        <v>43748</v>
      </c>
      <c r="D623" t="s">
        <v>102</v>
      </c>
      <c r="E623">
        <v>60</v>
      </c>
      <c r="F623" t="s">
        <v>201</v>
      </c>
      <c r="G623" t="s">
        <v>269</v>
      </c>
      <c r="J623">
        <v>1513</v>
      </c>
      <c r="K623">
        <v>24</v>
      </c>
      <c r="L623">
        <v>54</v>
      </c>
      <c r="M623" t="s">
        <v>332</v>
      </c>
      <c r="N623">
        <v>76</v>
      </c>
      <c r="O623" t="s">
        <v>333</v>
      </c>
      <c r="P623">
        <f>"03232/0313"</f>
        <v>0</v>
      </c>
      <c r="Q623" t="s">
        <v>724</v>
      </c>
      <c r="R623" t="s">
        <v>956</v>
      </c>
      <c r="S623" s="2">
        <v>43699</v>
      </c>
      <c r="T623" t="s">
        <v>962</v>
      </c>
      <c r="U623">
        <v>1</v>
      </c>
      <c r="V623" t="s">
        <v>973</v>
      </c>
      <c r="X623">
        <v>36</v>
      </c>
      <c r="AA623">
        <v>0</v>
      </c>
      <c r="AB623">
        <v>0</v>
      </c>
      <c r="AC623" t="s">
        <v>1006</v>
      </c>
      <c r="AG623">
        <v>0</v>
      </c>
      <c r="AI623">
        <v>44.64364006</v>
      </c>
      <c r="AJ623" t="s">
        <v>973</v>
      </c>
      <c r="AL623">
        <v>-105.9502205</v>
      </c>
      <c r="AN623" t="s">
        <v>1214</v>
      </c>
      <c r="AO623">
        <v>2.810658350428493</v>
      </c>
      <c r="AP623" t="s">
        <v>1522</v>
      </c>
      <c r="AQ623">
        <v>2019</v>
      </c>
      <c r="AR623">
        <v>23</v>
      </c>
    </row>
    <row r="624" spans="1:44">
      <c r="A624" t="s">
        <v>44</v>
      </c>
      <c r="B624" s="2">
        <v>43699</v>
      </c>
      <c r="C624" s="2">
        <v>43748</v>
      </c>
      <c r="D624" t="s">
        <v>102</v>
      </c>
      <c r="E624">
        <v>60</v>
      </c>
      <c r="F624" t="s">
        <v>201</v>
      </c>
      <c r="G624" t="s">
        <v>269</v>
      </c>
      <c r="J624">
        <v>1513</v>
      </c>
      <c r="K624">
        <v>24</v>
      </c>
      <c r="L624">
        <v>54</v>
      </c>
      <c r="M624" t="s">
        <v>332</v>
      </c>
      <c r="N624">
        <v>76</v>
      </c>
      <c r="O624" t="s">
        <v>333</v>
      </c>
      <c r="P624">
        <f>"03232/0313"</f>
        <v>0</v>
      </c>
      <c r="Q624" t="s">
        <v>724</v>
      </c>
      <c r="R624" t="s">
        <v>956</v>
      </c>
      <c r="S624" s="2">
        <v>43699</v>
      </c>
      <c r="T624" t="s">
        <v>962</v>
      </c>
      <c r="U624">
        <v>1</v>
      </c>
      <c r="V624" t="s">
        <v>973</v>
      </c>
      <c r="X624">
        <v>36</v>
      </c>
      <c r="AA624">
        <v>0</v>
      </c>
      <c r="AB624">
        <v>0</v>
      </c>
      <c r="AC624" t="s">
        <v>1006</v>
      </c>
      <c r="AG624">
        <v>0</v>
      </c>
      <c r="AI624">
        <v>44.64364006</v>
      </c>
      <c r="AJ624" t="s">
        <v>973</v>
      </c>
      <c r="AL624">
        <v>-105.9502205</v>
      </c>
      <c r="AN624" t="s">
        <v>1214</v>
      </c>
      <c r="AO624">
        <v>2.810658350428493</v>
      </c>
      <c r="AP624" t="s">
        <v>1522</v>
      </c>
      <c r="AQ624">
        <v>2019</v>
      </c>
      <c r="AR624">
        <v>23</v>
      </c>
    </row>
    <row r="625" spans="1:44">
      <c r="A625" t="s">
        <v>44</v>
      </c>
      <c r="B625" s="2">
        <v>43699</v>
      </c>
      <c r="C625" s="2">
        <v>43748</v>
      </c>
      <c r="D625" t="s">
        <v>102</v>
      </c>
      <c r="E625">
        <v>60</v>
      </c>
      <c r="F625" t="s">
        <v>201</v>
      </c>
      <c r="G625" t="s">
        <v>269</v>
      </c>
      <c r="J625">
        <v>1513</v>
      </c>
      <c r="K625">
        <v>24</v>
      </c>
      <c r="L625">
        <v>54</v>
      </c>
      <c r="M625" t="s">
        <v>332</v>
      </c>
      <c r="N625">
        <v>76</v>
      </c>
      <c r="O625" t="s">
        <v>333</v>
      </c>
      <c r="P625">
        <f>"03232/0313"</f>
        <v>0</v>
      </c>
      <c r="Q625" t="s">
        <v>724</v>
      </c>
      <c r="R625" t="s">
        <v>956</v>
      </c>
      <c r="S625" s="2">
        <v>43699</v>
      </c>
      <c r="T625" t="s">
        <v>962</v>
      </c>
      <c r="U625">
        <v>1</v>
      </c>
      <c r="V625" t="s">
        <v>973</v>
      </c>
      <c r="X625">
        <v>36</v>
      </c>
      <c r="AA625">
        <v>0</v>
      </c>
      <c r="AB625">
        <v>0</v>
      </c>
      <c r="AC625" t="s">
        <v>1006</v>
      </c>
      <c r="AG625">
        <v>0</v>
      </c>
      <c r="AI625">
        <v>44.64364006</v>
      </c>
      <c r="AJ625" t="s">
        <v>973</v>
      </c>
      <c r="AL625">
        <v>-105.9502205</v>
      </c>
      <c r="AN625" t="s">
        <v>1214</v>
      </c>
      <c r="AO625">
        <v>2.810658350428493</v>
      </c>
      <c r="AP625" t="s">
        <v>1522</v>
      </c>
      <c r="AQ625">
        <v>2019</v>
      </c>
      <c r="AR625">
        <v>23</v>
      </c>
    </row>
    <row r="626" spans="1:44">
      <c r="A626" t="s">
        <v>44</v>
      </c>
      <c r="B626" s="2">
        <v>43699</v>
      </c>
      <c r="C626" s="2">
        <v>43748</v>
      </c>
      <c r="D626" t="s">
        <v>102</v>
      </c>
      <c r="E626">
        <v>60</v>
      </c>
      <c r="F626" t="s">
        <v>201</v>
      </c>
      <c r="G626" t="s">
        <v>269</v>
      </c>
      <c r="J626">
        <v>1513</v>
      </c>
      <c r="K626">
        <v>24</v>
      </c>
      <c r="L626">
        <v>54</v>
      </c>
      <c r="M626" t="s">
        <v>332</v>
      </c>
      <c r="N626">
        <v>76</v>
      </c>
      <c r="O626" t="s">
        <v>333</v>
      </c>
      <c r="P626">
        <f>"03232/0313"</f>
        <v>0</v>
      </c>
      <c r="Q626" t="s">
        <v>724</v>
      </c>
      <c r="R626" t="s">
        <v>956</v>
      </c>
      <c r="S626" s="2">
        <v>43699</v>
      </c>
      <c r="T626" t="s">
        <v>962</v>
      </c>
      <c r="U626">
        <v>1</v>
      </c>
      <c r="V626" t="s">
        <v>973</v>
      </c>
      <c r="X626">
        <v>36</v>
      </c>
      <c r="AA626">
        <v>0</v>
      </c>
      <c r="AB626">
        <v>0</v>
      </c>
      <c r="AC626" t="s">
        <v>1006</v>
      </c>
      <c r="AG626">
        <v>0</v>
      </c>
      <c r="AI626">
        <v>44.64364006</v>
      </c>
      <c r="AJ626" t="s">
        <v>973</v>
      </c>
      <c r="AL626">
        <v>-105.9502205</v>
      </c>
      <c r="AN626" t="s">
        <v>1214</v>
      </c>
      <c r="AO626">
        <v>2.810658350428493</v>
      </c>
      <c r="AP626" t="s">
        <v>1522</v>
      </c>
      <c r="AQ626">
        <v>2019</v>
      </c>
      <c r="AR626">
        <v>23</v>
      </c>
    </row>
    <row r="627" spans="1:44">
      <c r="A627" t="s">
        <v>44</v>
      </c>
      <c r="B627" s="2">
        <v>43677</v>
      </c>
      <c r="C627" s="2">
        <v>43748</v>
      </c>
      <c r="D627" t="s">
        <v>93</v>
      </c>
      <c r="E627">
        <v>60</v>
      </c>
      <c r="F627" t="s">
        <v>202</v>
      </c>
      <c r="G627" t="s">
        <v>269</v>
      </c>
      <c r="J627">
        <v>319.38000488</v>
      </c>
      <c r="K627">
        <v>14</v>
      </c>
      <c r="L627">
        <v>54</v>
      </c>
      <c r="M627" t="s">
        <v>332</v>
      </c>
      <c r="N627">
        <v>76</v>
      </c>
      <c r="O627" t="s">
        <v>333</v>
      </c>
      <c r="P627">
        <f>"03232/0316"</f>
        <v>0</v>
      </c>
      <c r="Q627" t="s">
        <v>725</v>
      </c>
      <c r="R627" t="s">
        <v>956</v>
      </c>
      <c r="S627" s="2">
        <v>43677</v>
      </c>
      <c r="T627" t="s">
        <v>962</v>
      </c>
      <c r="U627">
        <v>1</v>
      </c>
      <c r="V627" t="s">
        <v>973</v>
      </c>
      <c r="X627">
        <v>36</v>
      </c>
      <c r="AA627">
        <v>0</v>
      </c>
      <c r="AB627">
        <v>0</v>
      </c>
      <c r="AC627" t="s">
        <v>1006</v>
      </c>
      <c r="AG627">
        <v>0</v>
      </c>
      <c r="AI627">
        <v>44.65772782</v>
      </c>
      <c r="AJ627" t="s">
        <v>973</v>
      </c>
      <c r="AL627">
        <v>-105.97046207</v>
      </c>
      <c r="AN627" t="s">
        <v>1213</v>
      </c>
      <c r="AO627">
        <v>2.977141308010606</v>
      </c>
      <c r="AP627" t="s">
        <v>1522</v>
      </c>
      <c r="AQ627">
        <v>2019</v>
      </c>
      <c r="AR627">
        <v>23</v>
      </c>
    </row>
    <row r="628" spans="1:44">
      <c r="A628" t="s">
        <v>44</v>
      </c>
      <c r="C628" s="2">
        <v>43361</v>
      </c>
      <c r="D628" t="s">
        <v>103</v>
      </c>
      <c r="E628">
        <v>120</v>
      </c>
      <c r="F628" t="s">
        <v>149</v>
      </c>
      <c r="G628" t="s">
        <v>276</v>
      </c>
      <c r="H628">
        <v>0.125</v>
      </c>
      <c r="I628">
        <v>7511</v>
      </c>
      <c r="J628">
        <v>280</v>
      </c>
      <c r="K628">
        <v>9</v>
      </c>
      <c r="L628">
        <v>40</v>
      </c>
      <c r="M628" t="s">
        <v>332</v>
      </c>
      <c r="N628">
        <v>75</v>
      </c>
      <c r="O628" t="s">
        <v>333</v>
      </c>
      <c r="P628" t="s">
        <v>417</v>
      </c>
      <c r="Q628" t="s">
        <v>726</v>
      </c>
      <c r="R628" t="s">
        <v>954</v>
      </c>
      <c r="S628" s="2">
        <v>43361</v>
      </c>
      <c r="T628" t="s">
        <v>961</v>
      </c>
      <c r="U628">
        <v>0</v>
      </c>
      <c r="V628" t="s">
        <v>973</v>
      </c>
      <c r="X628">
        <v>0</v>
      </c>
      <c r="AA628">
        <v>1</v>
      </c>
      <c r="AB628">
        <v>0</v>
      </c>
      <c r="AC628" t="s">
        <v>1020</v>
      </c>
      <c r="AG628">
        <v>0</v>
      </c>
      <c r="AI628">
        <v>43.45267087</v>
      </c>
      <c r="AJ628" t="s">
        <v>973</v>
      </c>
      <c r="AL628">
        <v>-105.86821311</v>
      </c>
      <c r="AN628" t="s">
        <v>1218</v>
      </c>
      <c r="AO628">
        <v>1.065709424851315</v>
      </c>
      <c r="AP628" t="s">
        <v>1524</v>
      </c>
      <c r="AQ628">
        <v>2018</v>
      </c>
      <c r="AR628">
        <v>22</v>
      </c>
    </row>
    <row r="629" spans="1:44">
      <c r="A629" t="s">
        <v>44</v>
      </c>
      <c r="C629" s="2">
        <v>43361</v>
      </c>
      <c r="D629" t="s">
        <v>103</v>
      </c>
      <c r="E629">
        <v>120</v>
      </c>
      <c r="F629" t="s">
        <v>149</v>
      </c>
      <c r="G629" t="s">
        <v>276</v>
      </c>
      <c r="H629">
        <v>0.125</v>
      </c>
      <c r="I629">
        <v>7511</v>
      </c>
      <c r="J629">
        <v>280</v>
      </c>
      <c r="K629">
        <v>9</v>
      </c>
      <c r="L629">
        <v>40</v>
      </c>
      <c r="M629" t="s">
        <v>332</v>
      </c>
      <c r="N629">
        <v>75</v>
      </c>
      <c r="O629" t="s">
        <v>333</v>
      </c>
      <c r="P629" t="s">
        <v>417</v>
      </c>
      <c r="Q629" t="s">
        <v>726</v>
      </c>
      <c r="R629" t="s">
        <v>954</v>
      </c>
      <c r="S629" s="2">
        <v>43361</v>
      </c>
      <c r="T629" t="s">
        <v>961</v>
      </c>
      <c r="U629">
        <v>0</v>
      </c>
      <c r="V629" t="s">
        <v>973</v>
      </c>
      <c r="X629">
        <v>0</v>
      </c>
      <c r="AA629">
        <v>1</v>
      </c>
      <c r="AB629">
        <v>0</v>
      </c>
      <c r="AC629" t="s">
        <v>1020</v>
      </c>
      <c r="AG629">
        <v>0</v>
      </c>
      <c r="AI629">
        <v>43.45267087</v>
      </c>
      <c r="AJ629" t="s">
        <v>973</v>
      </c>
      <c r="AL629">
        <v>-105.86821311</v>
      </c>
      <c r="AN629" t="s">
        <v>1218</v>
      </c>
      <c r="AO629">
        <v>1.065709424851315</v>
      </c>
      <c r="AP629" t="s">
        <v>1524</v>
      </c>
      <c r="AQ629">
        <v>2018</v>
      </c>
      <c r="AR629">
        <v>22</v>
      </c>
    </row>
    <row r="630" spans="1:44">
      <c r="A630" t="s">
        <v>44</v>
      </c>
      <c r="C630" s="2">
        <v>43361</v>
      </c>
      <c r="D630" t="s">
        <v>103</v>
      </c>
      <c r="E630">
        <v>120</v>
      </c>
      <c r="F630" t="s">
        <v>149</v>
      </c>
      <c r="G630" t="s">
        <v>276</v>
      </c>
      <c r="H630">
        <v>0.125</v>
      </c>
      <c r="I630">
        <v>7511</v>
      </c>
      <c r="J630">
        <v>280</v>
      </c>
      <c r="K630">
        <v>9</v>
      </c>
      <c r="L630">
        <v>40</v>
      </c>
      <c r="M630" t="s">
        <v>332</v>
      </c>
      <c r="N630">
        <v>75</v>
      </c>
      <c r="O630" t="s">
        <v>333</v>
      </c>
      <c r="P630" t="s">
        <v>417</v>
      </c>
      <c r="Q630" t="s">
        <v>726</v>
      </c>
      <c r="R630" t="s">
        <v>954</v>
      </c>
      <c r="S630" s="2">
        <v>43361</v>
      </c>
      <c r="T630" t="s">
        <v>961</v>
      </c>
      <c r="U630">
        <v>0</v>
      </c>
      <c r="V630" t="s">
        <v>973</v>
      </c>
      <c r="X630">
        <v>0</v>
      </c>
      <c r="AA630">
        <v>1</v>
      </c>
      <c r="AB630">
        <v>0</v>
      </c>
      <c r="AC630" t="s">
        <v>1020</v>
      </c>
      <c r="AG630">
        <v>0</v>
      </c>
      <c r="AI630">
        <v>43.45267087</v>
      </c>
      <c r="AJ630" t="s">
        <v>973</v>
      </c>
      <c r="AL630">
        <v>-105.86821311</v>
      </c>
      <c r="AN630" t="s">
        <v>1218</v>
      </c>
      <c r="AO630">
        <v>1.065709424851315</v>
      </c>
      <c r="AP630" t="s">
        <v>1524</v>
      </c>
      <c r="AQ630">
        <v>2018</v>
      </c>
      <c r="AR630">
        <v>22</v>
      </c>
    </row>
    <row r="631" spans="1:44">
      <c r="A631" t="s">
        <v>44</v>
      </c>
      <c r="C631" s="2">
        <v>43525</v>
      </c>
      <c r="D631" t="s">
        <v>53</v>
      </c>
      <c r="E631">
        <v>120</v>
      </c>
      <c r="F631" t="s">
        <v>149</v>
      </c>
      <c r="G631" t="s">
        <v>276</v>
      </c>
      <c r="H631">
        <v>0.125</v>
      </c>
      <c r="I631">
        <v>6001</v>
      </c>
      <c r="J631">
        <v>40</v>
      </c>
      <c r="K631">
        <v>9</v>
      </c>
      <c r="L631">
        <v>40</v>
      </c>
      <c r="M631" t="s">
        <v>332</v>
      </c>
      <c r="N631">
        <v>75</v>
      </c>
      <c r="O631" t="s">
        <v>333</v>
      </c>
      <c r="P631" t="s">
        <v>418</v>
      </c>
      <c r="Q631" t="s">
        <v>727</v>
      </c>
      <c r="R631" t="s">
        <v>954</v>
      </c>
      <c r="S631" s="2">
        <v>43525</v>
      </c>
      <c r="T631" t="s">
        <v>961</v>
      </c>
      <c r="U631">
        <v>0</v>
      </c>
      <c r="V631" t="s">
        <v>973</v>
      </c>
      <c r="X631">
        <v>0</v>
      </c>
      <c r="AA631">
        <v>1</v>
      </c>
      <c r="AB631">
        <v>0</v>
      </c>
      <c r="AC631" t="s">
        <v>1020</v>
      </c>
      <c r="AG631">
        <v>0</v>
      </c>
      <c r="AI631">
        <v>43.45267087</v>
      </c>
      <c r="AJ631" t="s">
        <v>973</v>
      </c>
      <c r="AL631">
        <v>-105.86821311</v>
      </c>
      <c r="AN631" t="s">
        <v>1218</v>
      </c>
      <c r="AO631">
        <v>1.065709424851315</v>
      </c>
      <c r="AP631" t="s">
        <v>1524</v>
      </c>
      <c r="AQ631">
        <v>2019</v>
      </c>
      <c r="AR631">
        <v>22</v>
      </c>
    </row>
    <row r="632" spans="1:44">
      <c r="A632" t="s">
        <v>44</v>
      </c>
      <c r="C632" s="2">
        <v>42928</v>
      </c>
      <c r="D632" t="s">
        <v>65</v>
      </c>
      <c r="E632">
        <v>60</v>
      </c>
      <c r="F632" t="s">
        <v>156</v>
      </c>
      <c r="G632" t="s">
        <v>277</v>
      </c>
      <c r="H632">
        <v>0.1667</v>
      </c>
      <c r="I632">
        <v>4451</v>
      </c>
      <c r="J632">
        <v>40</v>
      </c>
      <c r="K632">
        <v>32</v>
      </c>
      <c r="L632">
        <v>41</v>
      </c>
      <c r="M632" t="s">
        <v>332</v>
      </c>
      <c r="N632">
        <v>75</v>
      </c>
      <c r="O632" t="s">
        <v>333</v>
      </c>
      <c r="P632" t="s">
        <v>419</v>
      </c>
      <c r="Q632" t="s">
        <v>728</v>
      </c>
      <c r="R632" t="s">
        <v>954</v>
      </c>
      <c r="S632" s="2">
        <v>42928</v>
      </c>
      <c r="T632" t="s">
        <v>961</v>
      </c>
      <c r="U632">
        <v>0</v>
      </c>
      <c r="V632" t="s">
        <v>973</v>
      </c>
      <c r="X632">
        <v>0</v>
      </c>
      <c r="AA632">
        <v>0</v>
      </c>
      <c r="AB632">
        <v>1</v>
      </c>
      <c r="AC632" t="s">
        <v>1021</v>
      </c>
      <c r="AG632">
        <v>0</v>
      </c>
      <c r="AI632">
        <v>43.48081614</v>
      </c>
      <c r="AJ632" t="s">
        <v>973</v>
      </c>
      <c r="AL632">
        <v>-105.89635169</v>
      </c>
      <c r="AN632" t="s">
        <v>1219</v>
      </c>
      <c r="AO632">
        <v>1.667333892223685</v>
      </c>
      <c r="AP632" t="s">
        <v>1521</v>
      </c>
      <c r="AQ632">
        <v>2017</v>
      </c>
      <c r="AR632">
        <v>22</v>
      </c>
    </row>
    <row r="633" spans="1:44">
      <c r="A633" t="s">
        <v>44</v>
      </c>
      <c r="C633" s="2">
        <v>43525</v>
      </c>
      <c r="D633" t="s">
        <v>73</v>
      </c>
      <c r="E633">
        <v>60</v>
      </c>
      <c r="F633" t="s">
        <v>156</v>
      </c>
      <c r="G633" t="s">
        <v>277</v>
      </c>
      <c r="H633">
        <v>0.1667</v>
      </c>
      <c r="I633">
        <v>1258</v>
      </c>
      <c r="J633">
        <v>80</v>
      </c>
      <c r="K633">
        <v>29</v>
      </c>
      <c r="L633">
        <v>41</v>
      </c>
      <c r="M633" t="s">
        <v>332</v>
      </c>
      <c r="N633">
        <v>75</v>
      </c>
      <c r="O633" t="s">
        <v>333</v>
      </c>
      <c r="P633" t="s">
        <v>420</v>
      </c>
      <c r="Q633" t="s">
        <v>729</v>
      </c>
      <c r="R633" t="s">
        <v>954</v>
      </c>
      <c r="S633" s="2">
        <v>43525</v>
      </c>
      <c r="T633" t="s">
        <v>961</v>
      </c>
      <c r="U633">
        <v>0</v>
      </c>
      <c r="V633" t="s">
        <v>973</v>
      </c>
      <c r="X633">
        <v>0</v>
      </c>
      <c r="AA633">
        <v>0</v>
      </c>
      <c r="AB633">
        <v>1</v>
      </c>
      <c r="AC633" t="s">
        <v>1022</v>
      </c>
      <c r="AG633">
        <v>0</v>
      </c>
      <c r="AI633">
        <v>43.49525107</v>
      </c>
      <c r="AJ633" t="s">
        <v>973</v>
      </c>
      <c r="AL633">
        <v>-105.89655017</v>
      </c>
      <c r="AN633" t="s">
        <v>1220</v>
      </c>
      <c r="AO633">
        <v>2.355200601031806</v>
      </c>
      <c r="AP633" t="s">
        <v>1521</v>
      </c>
      <c r="AQ633">
        <v>2019</v>
      </c>
      <c r="AR633">
        <v>22</v>
      </c>
    </row>
    <row r="634" spans="1:44">
      <c r="A634" t="s">
        <v>44</v>
      </c>
      <c r="B634" s="2">
        <v>43647</v>
      </c>
      <c r="C634" s="2">
        <v>43854</v>
      </c>
      <c r="D634" t="s">
        <v>59</v>
      </c>
      <c r="E634">
        <v>120</v>
      </c>
      <c r="F634" t="s">
        <v>203</v>
      </c>
      <c r="G634" t="s">
        <v>276</v>
      </c>
      <c r="J634">
        <v>40</v>
      </c>
      <c r="K634">
        <v>9</v>
      </c>
      <c r="L634">
        <v>40</v>
      </c>
      <c r="M634" t="s">
        <v>332</v>
      </c>
      <c r="N634">
        <v>75</v>
      </c>
      <c r="O634" t="s">
        <v>333</v>
      </c>
      <c r="P634">
        <f>"01696/0511"</f>
        <v>0</v>
      </c>
      <c r="Q634" t="s">
        <v>730</v>
      </c>
      <c r="R634" t="s">
        <v>954</v>
      </c>
      <c r="S634" s="2">
        <v>43647</v>
      </c>
      <c r="T634" t="s">
        <v>961</v>
      </c>
      <c r="U634">
        <v>0</v>
      </c>
      <c r="V634" t="s">
        <v>973</v>
      </c>
      <c r="X634">
        <v>0</v>
      </c>
      <c r="AA634">
        <v>0</v>
      </c>
      <c r="AB634">
        <v>0</v>
      </c>
      <c r="AC634" t="s">
        <v>1020</v>
      </c>
      <c r="AG634">
        <v>0</v>
      </c>
      <c r="AI634">
        <v>43.45267087</v>
      </c>
      <c r="AJ634" t="s">
        <v>973</v>
      </c>
      <c r="AL634">
        <v>-105.86821311</v>
      </c>
      <c r="AN634" t="s">
        <v>1218</v>
      </c>
      <c r="AO634">
        <v>1.065709424851315</v>
      </c>
      <c r="AP634" t="s">
        <v>1524</v>
      </c>
      <c r="AQ634">
        <v>2020</v>
      </c>
      <c r="AR634">
        <v>22</v>
      </c>
    </row>
    <row r="635" spans="1:44">
      <c r="A635" t="s">
        <v>44</v>
      </c>
      <c r="B635" s="2">
        <v>43435</v>
      </c>
      <c r="C635" s="2">
        <v>43854</v>
      </c>
      <c r="D635" t="s">
        <v>104</v>
      </c>
      <c r="E635">
        <v>120</v>
      </c>
      <c r="F635" t="s">
        <v>204</v>
      </c>
      <c r="G635" t="s">
        <v>276</v>
      </c>
      <c r="J635">
        <v>280</v>
      </c>
      <c r="K635">
        <v>9</v>
      </c>
      <c r="L635">
        <v>40</v>
      </c>
      <c r="M635" t="s">
        <v>332</v>
      </c>
      <c r="N635">
        <v>75</v>
      </c>
      <c r="O635" t="s">
        <v>333</v>
      </c>
      <c r="P635">
        <f>"01696/0509"</f>
        <v>0</v>
      </c>
      <c r="Q635" t="s">
        <v>731</v>
      </c>
      <c r="R635" t="s">
        <v>956</v>
      </c>
      <c r="S635" s="2">
        <v>43435</v>
      </c>
      <c r="T635" t="s">
        <v>961</v>
      </c>
      <c r="U635">
        <v>0</v>
      </c>
      <c r="V635" t="s">
        <v>973</v>
      </c>
      <c r="X635">
        <v>0</v>
      </c>
      <c r="AA635">
        <v>0</v>
      </c>
      <c r="AB635">
        <v>0</v>
      </c>
      <c r="AC635" t="s">
        <v>1020</v>
      </c>
      <c r="AG635">
        <v>0</v>
      </c>
      <c r="AI635">
        <v>43.45267087</v>
      </c>
      <c r="AJ635" t="s">
        <v>973</v>
      </c>
      <c r="AL635">
        <v>-105.86821311</v>
      </c>
      <c r="AN635" t="s">
        <v>1218</v>
      </c>
      <c r="AO635">
        <v>1.065709424851315</v>
      </c>
      <c r="AP635" t="s">
        <v>1524</v>
      </c>
      <c r="AQ635">
        <v>2020</v>
      </c>
      <c r="AR635">
        <v>22</v>
      </c>
    </row>
    <row r="636" spans="1:44">
      <c r="A636" t="s">
        <v>44</v>
      </c>
      <c r="B636" s="2">
        <v>43435</v>
      </c>
      <c r="C636" s="2">
        <v>43854</v>
      </c>
      <c r="D636" t="s">
        <v>104</v>
      </c>
      <c r="E636">
        <v>120</v>
      </c>
      <c r="F636" t="s">
        <v>204</v>
      </c>
      <c r="G636" t="s">
        <v>276</v>
      </c>
      <c r="J636">
        <v>280</v>
      </c>
      <c r="K636">
        <v>9</v>
      </c>
      <c r="L636">
        <v>40</v>
      </c>
      <c r="M636" t="s">
        <v>332</v>
      </c>
      <c r="N636">
        <v>75</v>
      </c>
      <c r="O636" t="s">
        <v>333</v>
      </c>
      <c r="P636">
        <f>"01696/0509"</f>
        <v>0</v>
      </c>
      <c r="Q636" t="s">
        <v>731</v>
      </c>
      <c r="R636" t="s">
        <v>956</v>
      </c>
      <c r="S636" s="2">
        <v>43435</v>
      </c>
      <c r="T636" t="s">
        <v>961</v>
      </c>
      <c r="U636">
        <v>0</v>
      </c>
      <c r="V636" t="s">
        <v>973</v>
      </c>
      <c r="X636">
        <v>0</v>
      </c>
      <c r="AA636">
        <v>0</v>
      </c>
      <c r="AB636">
        <v>0</v>
      </c>
      <c r="AC636" t="s">
        <v>1020</v>
      </c>
      <c r="AG636">
        <v>0</v>
      </c>
      <c r="AI636">
        <v>43.45267087</v>
      </c>
      <c r="AJ636" t="s">
        <v>973</v>
      </c>
      <c r="AL636">
        <v>-105.86821311</v>
      </c>
      <c r="AN636" t="s">
        <v>1218</v>
      </c>
      <c r="AO636">
        <v>1.065709424851315</v>
      </c>
      <c r="AP636" t="s">
        <v>1524</v>
      </c>
      <c r="AQ636">
        <v>2020</v>
      </c>
      <c r="AR636">
        <v>22</v>
      </c>
    </row>
    <row r="637" spans="1:44">
      <c r="A637" t="s">
        <v>44</v>
      </c>
      <c r="B637" s="2">
        <v>43435</v>
      </c>
      <c r="C637" s="2">
        <v>43854</v>
      </c>
      <c r="D637" t="s">
        <v>104</v>
      </c>
      <c r="E637">
        <v>120</v>
      </c>
      <c r="F637" t="s">
        <v>204</v>
      </c>
      <c r="G637" t="s">
        <v>276</v>
      </c>
      <c r="J637">
        <v>280</v>
      </c>
      <c r="K637">
        <v>9</v>
      </c>
      <c r="L637">
        <v>40</v>
      </c>
      <c r="M637" t="s">
        <v>332</v>
      </c>
      <c r="N637">
        <v>75</v>
      </c>
      <c r="O637" t="s">
        <v>333</v>
      </c>
      <c r="P637">
        <f>"01696/0509"</f>
        <v>0</v>
      </c>
      <c r="Q637" t="s">
        <v>731</v>
      </c>
      <c r="R637" t="s">
        <v>956</v>
      </c>
      <c r="S637" s="2">
        <v>43435</v>
      </c>
      <c r="T637" t="s">
        <v>961</v>
      </c>
      <c r="U637">
        <v>0</v>
      </c>
      <c r="V637" t="s">
        <v>973</v>
      </c>
      <c r="X637">
        <v>0</v>
      </c>
      <c r="AA637">
        <v>0</v>
      </c>
      <c r="AB637">
        <v>0</v>
      </c>
      <c r="AC637" t="s">
        <v>1020</v>
      </c>
      <c r="AG637">
        <v>0</v>
      </c>
      <c r="AI637">
        <v>43.45267087</v>
      </c>
      <c r="AJ637" t="s">
        <v>973</v>
      </c>
      <c r="AL637">
        <v>-105.86821311</v>
      </c>
      <c r="AN637" t="s">
        <v>1218</v>
      </c>
      <c r="AO637">
        <v>1.065709424851315</v>
      </c>
      <c r="AP637" t="s">
        <v>1524</v>
      </c>
      <c r="AQ637">
        <v>2020</v>
      </c>
      <c r="AR637">
        <v>22</v>
      </c>
    </row>
    <row r="638" spans="1:44">
      <c r="A638" t="s">
        <v>44</v>
      </c>
      <c r="B638" s="2">
        <v>43869</v>
      </c>
      <c r="C638" s="2">
        <v>43866</v>
      </c>
      <c r="D638" t="s">
        <v>105</v>
      </c>
      <c r="E638">
        <v>36</v>
      </c>
      <c r="F638" t="s">
        <v>205</v>
      </c>
      <c r="G638" t="s">
        <v>278</v>
      </c>
      <c r="J638">
        <v>0</v>
      </c>
      <c r="K638">
        <v>7</v>
      </c>
      <c r="L638">
        <v>40</v>
      </c>
      <c r="M638" t="s">
        <v>332</v>
      </c>
      <c r="N638">
        <v>75</v>
      </c>
      <c r="O638" t="s">
        <v>333</v>
      </c>
      <c r="P638">
        <f>"01697/0149"</f>
        <v>0</v>
      </c>
      <c r="Q638" t="s">
        <v>732</v>
      </c>
      <c r="R638" t="s">
        <v>955</v>
      </c>
      <c r="S638" s="2">
        <v>42774</v>
      </c>
      <c r="T638" t="s">
        <v>961</v>
      </c>
      <c r="U638">
        <v>0</v>
      </c>
      <c r="V638" t="s">
        <v>973</v>
      </c>
      <c r="X638">
        <v>0</v>
      </c>
      <c r="AA638">
        <v>0</v>
      </c>
      <c r="AB638">
        <v>0</v>
      </c>
      <c r="AC638" t="s">
        <v>1023</v>
      </c>
      <c r="AG638">
        <v>0</v>
      </c>
      <c r="AI638">
        <v>43.45256432</v>
      </c>
      <c r="AJ638" t="s">
        <v>973</v>
      </c>
      <c r="AL638">
        <v>-105.9076816</v>
      </c>
      <c r="AN638" t="s">
        <v>1221</v>
      </c>
      <c r="AO638">
        <v>2.259246367472857</v>
      </c>
      <c r="AP638" t="s">
        <v>1522</v>
      </c>
      <c r="AQ638">
        <v>2020</v>
      </c>
      <c r="AR638">
        <v>22</v>
      </c>
    </row>
    <row r="639" spans="1:44">
      <c r="A639" t="s">
        <v>44</v>
      </c>
      <c r="B639" s="2">
        <v>43869</v>
      </c>
      <c r="C639" s="2">
        <v>43866</v>
      </c>
      <c r="D639" t="s">
        <v>105</v>
      </c>
      <c r="E639">
        <v>36</v>
      </c>
      <c r="F639" t="s">
        <v>205</v>
      </c>
      <c r="G639" t="s">
        <v>278</v>
      </c>
      <c r="J639">
        <v>0</v>
      </c>
      <c r="K639">
        <v>7</v>
      </c>
      <c r="L639">
        <v>40</v>
      </c>
      <c r="M639" t="s">
        <v>332</v>
      </c>
      <c r="N639">
        <v>75</v>
      </c>
      <c r="O639" t="s">
        <v>333</v>
      </c>
      <c r="P639">
        <f>"01697/0149"</f>
        <v>0</v>
      </c>
      <c r="Q639" t="s">
        <v>732</v>
      </c>
      <c r="R639" t="s">
        <v>955</v>
      </c>
      <c r="S639" s="2">
        <v>42774</v>
      </c>
      <c r="T639" t="s">
        <v>961</v>
      </c>
      <c r="U639">
        <v>0</v>
      </c>
      <c r="V639" t="s">
        <v>973</v>
      </c>
      <c r="X639">
        <v>0</v>
      </c>
      <c r="AA639">
        <v>0</v>
      </c>
      <c r="AB639">
        <v>0</v>
      </c>
      <c r="AC639" t="s">
        <v>1023</v>
      </c>
      <c r="AG639">
        <v>0</v>
      </c>
      <c r="AI639">
        <v>43.45256432</v>
      </c>
      <c r="AJ639" t="s">
        <v>973</v>
      </c>
      <c r="AL639">
        <v>-105.9076816</v>
      </c>
      <c r="AN639" t="s">
        <v>1221</v>
      </c>
      <c r="AO639">
        <v>2.259246367472857</v>
      </c>
      <c r="AP639" t="s">
        <v>1522</v>
      </c>
      <c r="AQ639">
        <v>2020</v>
      </c>
      <c r="AR639">
        <v>22</v>
      </c>
    </row>
    <row r="640" spans="1:44">
      <c r="A640" t="s">
        <v>44</v>
      </c>
      <c r="B640" s="2">
        <v>43869</v>
      </c>
      <c r="C640" s="2">
        <v>43866</v>
      </c>
      <c r="D640" t="s">
        <v>105</v>
      </c>
      <c r="E640">
        <v>36</v>
      </c>
      <c r="F640" t="s">
        <v>205</v>
      </c>
      <c r="G640" t="s">
        <v>278</v>
      </c>
      <c r="J640">
        <v>0</v>
      </c>
      <c r="K640">
        <v>7</v>
      </c>
      <c r="L640">
        <v>40</v>
      </c>
      <c r="M640" t="s">
        <v>332</v>
      </c>
      <c r="N640">
        <v>75</v>
      </c>
      <c r="O640" t="s">
        <v>333</v>
      </c>
      <c r="P640">
        <f>"01697/0149"</f>
        <v>0</v>
      </c>
      <c r="Q640" t="s">
        <v>732</v>
      </c>
      <c r="R640" t="s">
        <v>955</v>
      </c>
      <c r="S640" s="2">
        <v>42774</v>
      </c>
      <c r="T640" t="s">
        <v>961</v>
      </c>
      <c r="U640">
        <v>0</v>
      </c>
      <c r="V640" t="s">
        <v>973</v>
      </c>
      <c r="X640">
        <v>0</v>
      </c>
      <c r="AA640">
        <v>0</v>
      </c>
      <c r="AB640">
        <v>0</v>
      </c>
      <c r="AC640" t="s">
        <v>1023</v>
      </c>
      <c r="AG640">
        <v>0</v>
      </c>
      <c r="AI640">
        <v>43.45256432</v>
      </c>
      <c r="AJ640" t="s">
        <v>973</v>
      </c>
      <c r="AL640">
        <v>-105.9076816</v>
      </c>
      <c r="AN640" t="s">
        <v>1221</v>
      </c>
      <c r="AO640">
        <v>2.259246367472857</v>
      </c>
      <c r="AP640" t="s">
        <v>1522</v>
      </c>
      <c r="AQ640">
        <v>2020</v>
      </c>
      <c r="AR640">
        <v>22</v>
      </c>
    </row>
    <row r="641" spans="1:44">
      <c r="A641" t="s">
        <v>44</v>
      </c>
      <c r="C641" s="2">
        <v>42928</v>
      </c>
      <c r="D641" t="s">
        <v>65</v>
      </c>
      <c r="E641">
        <v>60</v>
      </c>
      <c r="F641" t="s">
        <v>156</v>
      </c>
      <c r="G641" t="s">
        <v>262</v>
      </c>
      <c r="H641">
        <v>0.1667</v>
      </c>
      <c r="I641">
        <v>4001</v>
      </c>
      <c r="J641">
        <v>80</v>
      </c>
      <c r="K641">
        <v>17</v>
      </c>
      <c r="L641">
        <v>38</v>
      </c>
      <c r="M641" t="s">
        <v>332</v>
      </c>
      <c r="N641">
        <v>75</v>
      </c>
      <c r="O641" t="s">
        <v>333</v>
      </c>
      <c r="P641" t="s">
        <v>365</v>
      </c>
      <c r="Q641" t="s">
        <v>648</v>
      </c>
      <c r="R641" t="s">
        <v>954</v>
      </c>
      <c r="S641" s="2">
        <v>42928</v>
      </c>
      <c r="T641" t="s">
        <v>961</v>
      </c>
      <c r="U641">
        <v>0</v>
      </c>
      <c r="V641" t="s">
        <v>973</v>
      </c>
      <c r="X641">
        <v>0</v>
      </c>
      <c r="AA641">
        <v>0</v>
      </c>
      <c r="AB641">
        <v>0</v>
      </c>
      <c r="AC641" t="s">
        <v>998</v>
      </c>
      <c r="AG641">
        <v>0</v>
      </c>
      <c r="AI641">
        <v>43.2649253</v>
      </c>
      <c r="AJ641" t="s">
        <v>973</v>
      </c>
      <c r="AL641">
        <v>-105.88709524</v>
      </c>
      <c r="AN641" t="s">
        <v>1136</v>
      </c>
      <c r="AO641">
        <v>0.6384662508617883</v>
      </c>
      <c r="AP641" t="s">
        <v>1523</v>
      </c>
      <c r="AQ641">
        <v>2017</v>
      </c>
      <c r="AR641">
        <v>92</v>
      </c>
    </row>
    <row r="642" spans="1:44">
      <c r="A642" t="s">
        <v>44</v>
      </c>
      <c r="C642" s="2">
        <v>42928</v>
      </c>
      <c r="D642" t="s">
        <v>65</v>
      </c>
      <c r="E642">
        <v>60</v>
      </c>
      <c r="F642" t="s">
        <v>156</v>
      </c>
      <c r="G642" t="s">
        <v>262</v>
      </c>
      <c r="H642">
        <v>0.1667</v>
      </c>
      <c r="I642">
        <v>4001</v>
      </c>
      <c r="J642">
        <v>80</v>
      </c>
      <c r="K642">
        <v>8</v>
      </c>
      <c r="L642">
        <v>38</v>
      </c>
      <c r="M642" t="s">
        <v>332</v>
      </c>
      <c r="N642">
        <v>75</v>
      </c>
      <c r="O642" t="s">
        <v>333</v>
      </c>
      <c r="P642" t="s">
        <v>366</v>
      </c>
      <c r="Q642" t="s">
        <v>649</v>
      </c>
      <c r="R642" t="s">
        <v>954</v>
      </c>
      <c r="S642" s="2">
        <v>42928</v>
      </c>
      <c r="T642" t="s">
        <v>961</v>
      </c>
      <c r="U642">
        <v>0</v>
      </c>
      <c r="V642" t="s">
        <v>973</v>
      </c>
      <c r="X642">
        <v>0</v>
      </c>
      <c r="AA642">
        <v>0</v>
      </c>
      <c r="AB642">
        <v>0</v>
      </c>
      <c r="AC642" t="s">
        <v>998</v>
      </c>
      <c r="AG642">
        <v>0</v>
      </c>
      <c r="AI642">
        <v>43.27944797</v>
      </c>
      <c r="AJ642" t="s">
        <v>973</v>
      </c>
      <c r="AL642">
        <v>-105.88704194</v>
      </c>
      <c r="AN642" t="s">
        <v>1137</v>
      </c>
      <c r="AO642">
        <v>0.4094649993982041</v>
      </c>
      <c r="AP642" t="s">
        <v>1519</v>
      </c>
      <c r="AQ642">
        <v>2017</v>
      </c>
      <c r="AR642">
        <v>92</v>
      </c>
    </row>
    <row r="643" spans="1:44">
      <c r="A643" t="s">
        <v>44</v>
      </c>
      <c r="C643" s="2">
        <v>41128</v>
      </c>
      <c r="D643" t="s">
        <v>47</v>
      </c>
      <c r="E643">
        <v>120</v>
      </c>
      <c r="F643" t="s">
        <v>150</v>
      </c>
      <c r="G643" t="s">
        <v>265</v>
      </c>
      <c r="H643">
        <v>0.125</v>
      </c>
      <c r="I643">
        <v>2200</v>
      </c>
      <c r="J643">
        <v>400</v>
      </c>
      <c r="K643">
        <v>20</v>
      </c>
      <c r="L643">
        <v>38</v>
      </c>
      <c r="M643" t="s">
        <v>332</v>
      </c>
      <c r="N643">
        <v>75</v>
      </c>
      <c r="O643" t="s">
        <v>333</v>
      </c>
      <c r="P643" t="s">
        <v>341</v>
      </c>
      <c r="Q643" t="s">
        <v>650</v>
      </c>
      <c r="R643" t="s">
        <v>954</v>
      </c>
      <c r="S643" s="2">
        <v>41128</v>
      </c>
      <c r="T643" t="s">
        <v>961</v>
      </c>
      <c r="U643">
        <v>0</v>
      </c>
      <c r="V643" t="s">
        <v>973</v>
      </c>
      <c r="AA643">
        <v>1</v>
      </c>
      <c r="AB643">
        <v>0</v>
      </c>
      <c r="AC643" t="s">
        <v>1001</v>
      </c>
      <c r="AI643">
        <v>43.25055141</v>
      </c>
      <c r="AJ643" t="s">
        <v>973</v>
      </c>
      <c r="AL643">
        <v>-105.88729351</v>
      </c>
      <c r="AN643" t="s">
        <v>1138</v>
      </c>
      <c r="AO643">
        <v>1.619006550006661</v>
      </c>
      <c r="AP643" t="s">
        <v>1524</v>
      </c>
      <c r="AQ643">
        <v>2012</v>
      </c>
      <c r="AR643">
        <v>92</v>
      </c>
    </row>
    <row r="644" spans="1:44">
      <c r="A644" t="s">
        <v>44</v>
      </c>
      <c r="C644" s="2">
        <v>43810</v>
      </c>
      <c r="D644" t="s">
        <v>66</v>
      </c>
      <c r="E644">
        <v>120</v>
      </c>
      <c r="F644" t="s">
        <v>149</v>
      </c>
      <c r="G644" t="s">
        <v>258</v>
      </c>
      <c r="H644">
        <v>0.125</v>
      </c>
      <c r="I644">
        <v>1501</v>
      </c>
      <c r="J644">
        <v>440</v>
      </c>
      <c r="K644">
        <v>8</v>
      </c>
      <c r="L644">
        <v>38</v>
      </c>
      <c r="M644" t="s">
        <v>332</v>
      </c>
      <c r="N644">
        <v>75</v>
      </c>
      <c r="O644" t="s">
        <v>333</v>
      </c>
      <c r="P644" t="s">
        <v>367</v>
      </c>
      <c r="Q644" t="s">
        <v>651</v>
      </c>
      <c r="R644" t="s">
        <v>954</v>
      </c>
      <c r="S644" s="2">
        <v>43810</v>
      </c>
      <c r="T644" t="s">
        <v>961</v>
      </c>
      <c r="U644">
        <v>0</v>
      </c>
      <c r="V644" t="s">
        <v>973</v>
      </c>
      <c r="X644">
        <v>0</v>
      </c>
      <c r="AA644">
        <v>1</v>
      </c>
      <c r="AB644">
        <v>0</v>
      </c>
      <c r="AC644" t="s">
        <v>993</v>
      </c>
      <c r="AG644">
        <v>0</v>
      </c>
      <c r="AI644">
        <v>43.27944797</v>
      </c>
      <c r="AJ644" t="s">
        <v>973</v>
      </c>
      <c r="AL644">
        <v>-105.88704194</v>
      </c>
      <c r="AN644" t="s">
        <v>1137</v>
      </c>
      <c r="AO644">
        <v>0.4094649993982041</v>
      </c>
      <c r="AP644" t="s">
        <v>1519</v>
      </c>
      <c r="AQ644">
        <v>2019</v>
      </c>
      <c r="AR644">
        <v>92</v>
      </c>
    </row>
    <row r="645" spans="1:44">
      <c r="A645" t="s">
        <v>44</v>
      </c>
      <c r="C645" s="2">
        <v>43810</v>
      </c>
      <c r="D645" t="s">
        <v>66</v>
      </c>
      <c r="E645">
        <v>120</v>
      </c>
      <c r="F645" t="s">
        <v>149</v>
      </c>
      <c r="G645" t="s">
        <v>258</v>
      </c>
      <c r="H645">
        <v>0.125</v>
      </c>
      <c r="I645">
        <v>1501</v>
      </c>
      <c r="J645">
        <v>440</v>
      </c>
      <c r="K645">
        <v>8</v>
      </c>
      <c r="L645">
        <v>38</v>
      </c>
      <c r="M645" t="s">
        <v>332</v>
      </c>
      <c r="N645">
        <v>75</v>
      </c>
      <c r="O645" t="s">
        <v>333</v>
      </c>
      <c r="P645" t="s">
        <v>367</v>
      </c>
      <c r="Q645" t="s">
        <v>651</v>
      </c>
      <c r="R645" t="s">
        <v>954</v>
      </c>
      <c r="S645" s="2">
        <v>43810</v>
      </c>
      <c r="T645" t="s">
        <v>961</v>
      </c>
      <c r="U645">
        <v>0</v>
      </c>
      <c r="V645" t="s">
        <v>973</v>
      </c>
      <c r="X645">
        <v>0</v>
      </c>
      <c r="AA645">
        <v>1</v>
      </c>
      <c r="AB645">
        <v>0</v>
      </c>
      <c r="AC645" t="s">
        <v>993</v>
      </c>
      <c r="AG645">
        <v>0</v>
      </c>
      <c r="AI645">
        <v>43.27944797</v>
      </c>
      <c r="AJ645" t="s">
        <v>973</v>
      </c>
      <c r="AL645">
        <v>-105.88704194</v>
      </c>
      <c r="AN645" t="s">
        <v>1137</v>
      </c>
      <c r="AO645">
        <v>0.4094649993982041</v>
      </c>
      <c r="AP645" t="s">
        <v>1519</v>
      </c>
      <c r="AQ645">
        <v>2019</v>
      </c>
      <c r="AR645">
        <v>92</v>
      </c>
    </row>
    <row r="646" spans="1:44">
      <c r="A646" t="s">
        <v>44</v>
      </c>
      <c r="C646" s="2">
        <v>43810</v>
      </c>
      <c r="D646" t="s">
        <v>66</v>
      </c>
      <c r="E646">
        <v>120</v>
      </c>
      <c r="F646" t="s">
        <v>149</v>
      </c>
      <c r="G646" t="s">
        <v>258</v>
      </c>
      <c r="H646">
        <v>0.125</v>
      </c>
      <c r="I646">
        <v>1501</v>
      </c>
      <c r="J646">
        <v>440</v>
      </c>
      <c r="K646">
        <v>9</v>
      </c>
      <c r="L646">
        <v>38</v>
      </c>
      <c r="M646" t="s">
        <v>332</v>
      </c>
      <c r="N646">
        <v>75</v>
      </c>
      <c r="O646" t="s">
        <v>333</v>
      </c>
      <c r="P646" t="s">
        <v>367</v>
      </c>
      <c r="Q646" t="s">
        <v>651</v>
      </c>
      <c r="R646" t="s">
        <v>954</v>
      </c>
      <c r="S646" s="2">
        <v>43810</v>
      </c>
      <c r="T646" t="s">
        <v>961</v>
      </c>
      <c r="U646">
        <v>0</v>
      </c>
      <c r="V646" t="s">
        <v>973</v>
      </c>
      <c r="X646">
        <v>0</v>
      </c>
      <c r="AA646">
        <v>1</v>
      </c>
      <c r="AB646">
        <v>0</v>
      </c>
      <c r="AC646" t="s">
        <v>993</v>
      </c>
      <c r="AG646">
        <v>0</v>
      </c>
      <c r="AI646">
        <v>43.27956235</v>
      </c>
      <c r="AJ646" t="s">
        <v>973</v>
      </c>
      <c r="AL646">
        <v>-105.86753278</v>
      </c>
      <c r="AN646" t="s">
        <v>1139</v>
      </c>
      <c r="AO646">
        <v>1.198576061660328</v>
      </c>
      <c r="AP646" t="s">
        <v>1519</v>
      </c>
      <c r="AQ646">
        <v>2019</v>
      </c>
      <c r="AR646">
        <v>92</v>
      </c>
    </row>
    <row r="647" spans="1:44">
      <c r="A647" t="s">
        <v>44</v>
      </c>
      <c r="B647" s="2">
        <v>43656</v>
      </c>
      <c r="C647" s="2">
        <v>43678</v>
      </c>
      <c r="D647" t="s">
        <v>106</v>
      </c>
      <c r="E647">
        <v>60</v>
      </c>
      <c r="F647" t="s">
        <v>206</v>
      </c>
      <c r="G647" t="s">
        <v>278</v>
      </c>
      <c r="J647">
        <v>80</v>
      </c>
      <c r="K647">
        <v>14</v>
      </c>
      <c r="L647">
        <v>38</v>
      </c>
      <c r="M647" t="s">
        <v>332</v>
      </c>
      <c r="N647">
        <v>76</v>
      </c>
      <c r="O647" t="s">
        <v>333</v>
      </c>
      <c r="P647">
        <f>"01681/0020"</f>
        <v>0</v>
      </c>
      <c r="Q647" t="s">
        <v>733</v>
      </c>
      <c r="R647" t="s">
        <v>956</v>
      </c>
      <c r="S647" s="2">
        <v>43656</v>
      </c>
      <c r="T647" t="s">
        <v>961</v>
      </c>
      <c r="U647">
        <v>0</v>
      </c>
      <c r="V647" t="s">
        <v>973</v>
      </c>
      <c r="X647">
        <v>0</v>
      </c>
      <c r="AA647">
        <v>0</v>
      </c>
      <c r="AB647">
        <v>0</v>
      </c>
      <c r="AC647" t="s">
        <v>1023</v>
      </c>
      <c r="AG647">
        <v>0</v>
      </c>
      <c r="AI647">
        <v>43.26484539</v>
      </c>
      <c r="AJ647" t="s">
        <v>973</v>
      </c>
      <c r="AL647">
        <v>-105.94610338</v>
      </c>
      <c r="AN647" t="s">
        <v>1222</v>
      </c>
      <c r="AO647">
        <v>2.896942110889058</v>
      </c>
      <c r="AP647" t="s">
        <v>1522</v>
      </c>
      <c r="AQ647">
        <v>2019</v>
      </c>
      <c r="AR647">
        <v>92</v>
      </c>
    </row>
    <row r="648" spans="1:44">
      <c r="A648" t="s">
        <v>44</v>
      </c>
      <c r="B648" s="2">
        <v>43656</v>
      </c>
      <c r="C648" s="2">
        <v>43678</v>
      </c>
      <c r="D648" t="s">
        <v>106</v>
      </c>
      <c r="E648">
        <v>60</v>
      </c>
      <c r="F648" t="s">
        <v>206</v>
      </c>
      <c r="G648" t="s">
        <v>278</v>
      </c>
      <c r="J648">
        <v>80</v>
      </c>
      <c r="K648">
        <v>14</v>
      </c>
      <c r="L648">
        <v>38</v>
      </c>
      <c r="M648" t="s">
        <v>332</v>
      </c>
      <c r="N648">
        <v>76</v>
      </c>
      <c r="O648" t="s">
        <v>333</v>
      </c>
      <c r="P648">
        <f>"01681/0020"</f>
        <v>0</v>
      </c>
      <c r="Q648" t="s">
        <v>733</v>
      </c>
      <c r="R648" t="s">
        <v>956</v>
      </c>
      <c r="S648" s="2">
        <v>43656</v>
      </c>
      <c r="T648" t="s">
        <v>961</v>
      </c>
      <c r="U648">
        <v>0</v>
      </c>
      <c r="V648" t="s">
        <v>973</v>
      </c>
      <c r="X648">
        <v>0</v>
      </c>
      <c r="AA648">
        <v>0</v>
      </c>
      <c r="AB648">
        <v>0</v>
      </c>
      <c r="AC648" t="s">
        <v>1023</v>
      </c>
      <c r="AG648">
        <v>0</v>
      </c>
      <c r="AI648">
        <v>43.26484539</v>
      </c>
      <c r="AJ648" t="s">
        <v>973</v>
      </c>
      <c r="AL648">
        <v>-105.94610338</v>
      </c>
      <c r="AN648" t="s">
        <v>1222</v>
      </c>
      <c r="AO648">
        <v>2.896942110889058</v>
      </c>
      <c r="AP648" t="s">
        <v>1522</v>
      </c>
      <c r="AQ648">
        <v>2019</v>
      </c>
      <c r="AR648">
        <v>92</v>
      </c>
    </row>
    <row r="649" spans="1:44">
      <c r="A649" t="s">
        <v>44</v>
      </c>
      <c r="B649" s="2">
        <v>43656</v>
      </c>
      <c r="C649" s="2">
        <v>43662</v>
      </c>
      <c r="D649" t="s">
        <v>106</v>
      </c>
      <c r="E649">
        <v>60</v>
      </c>
      <c r="F649" t="s">
        <v>207</v>
      </c>
      <c r="G649" t="s">
        <v>278</v>
      </c>
      <c r="J649">
        <v>80</v>
      </c>
      <c r="K649">
        <v>14</v>
      </c>
      <c r="L649">
        <v>38</v>
      </c>
      <c r="M649" t="s">
        <v>332</v>
      </c>
      <c r="N649">
        <v>76</v>
      </c>
      <c r="O649" t="s">
        <v>333</v>
      </c>
      <c r="P649" t="s">
        <v>421</v>
      </c>
      <c r="Q649" t="s">
        <v>734</v>
      </c>
      <c r="R649" t="s">
        <v>956</v>
      </c>
      <c r="S649" s="2">
        <v>43656</v>
      </c>
      <c r="T649" t="s">
        <v>961</v>
      </c>
      <c r="U649">
        <v>0</v>
      </c>
      <c r="V649" t="s">
        <v>973</v>
      </c>
      <c r="X649">
        <v>0</v>
      </c>
      <c r="AA649">
        <v>0</v>
      </c>
      <c r="AB649">
        <v>0</v>
      </c>
      <c r="AC649" t="s">
        <v>1023</v>
      </c>
      <c r="AG649">
        <v>0</v>
      </c>
      <c r="AI649">
        <v>43.26484539</v>
      </c>
      <c r="AJ649" t="s">
        <v>973</v>
      </c>
      <c r="AL649">
        <v>-105.94610338</v>
      </c>
      <c r="AN649" t="s">
        <v>1222</v>
      </c>
      <c r="AO649">
        <v>2.896942110889058</v>
      </c>
      <c r="AP649" t="s">
        <v>1522</v>
      </c>
      <c r="AQ649">
        <v>2019</v>
      </c>
      <c r="AR649">
        <v>92</v>
      </c>
    </row>
    <row r="650" spans="1:44">
      <c r="A650" t="s">
        <v>44</v>
      </c>
      <c r="B650" s="2">
        <v>43656</v>
      </c>
      <c r="C650" s="2">
        <v>43662</v>
      </c>
      <c r="D650" t="s">
        <v>106</v>
      </c>
      <c r="E650">
        <v>60</v>
      </c>
      <c r="F650" t="s">
        <v>207</v>
      </c>
      <c r="G650" t="s">
        <v>278</v>
      </c>
      <c r="J650">
        <v>80</v>
      </c>
      <c r="K650">
        <v>14</v>
      </c>
      <c r="L650">
        <v>38</v>
      </c>
      <c r="M650" t="s">
        <v>332</v>
      </c>
      <c r="N650">
        <v>76</v>
      </c>
      <c r="O650" t="s">
        <v>333</v>
      </c>
      <c r="P650" t="s">
        <v>421</v>
      </c>
      <c r="Q650" t="s">
        <v>734</v>
      </c>
      <c r="R650" t="s">
        <v>956</v>
      </c>
      <c r="S650" s="2">
        <v>43656</v>
      </c>
      <c r="T650" t="s">
        <v>961</v>
      </c>
      <c r="U650">
        <v>0</v>
      </c>
      <c r="V650" t="s">
        <v>973</v>
      </c>
      <c r="X650">
        <v>0</v>
      </c>
      <c r="AA650">
        <v>0</v>
      </c>
      <c r="AB650">
        <v>0</v>
      </c>
      <c r="AC650" t="s">
        <v>1023</v>
      </c>
      <c r="AG650">
        <v>0</v>
      </c>
      <c r="AI650">
        <v>43.26484539</v>
      </c>
      <c r="AJ650" t="s">
        <v>973</v>
      </c>
      <c r="AL650">
        <v>-105.94610338</v>
      </c>
      <c r="AN650" t="s">
        <v>1222</v>
      </c>
      <c r="AO650">
        <v>2.896942110889058</v>
      </c>
      <c r="AP650" t="s">
        <v>1522</v>
      </c>
      <c r="AQ650">
        <v>2019</v>
      </c>
      <c r="AR650">
        <v>92</v>
      </c>
    </row>
    <row r="651" spans="1:44">
      <c r="A651" t="s">
        <v>44</v>
      </c>
      <c r="B651" s="2">
        <v>43595</v>
      </c>
      <c r="C651" s="2">
        <v>43619</v>
      </c>
      <c r="D651" t="s">
        <v>107</v>
      </c>
      <c r="E651">
        <v>60</v>
      </c>
      <c r="F651" t="s">
        <v>208</v>
      </c>
      <c r="G651" t="s">
        <v>278</v>
      </c>
      <c r="J651">
        <v>80</v>
      </c>
      <c r="K651">
        <v>14</v>
      </c>
      <c r="L651">
        <v>38</v>
      </c>
      <c r="M651" t="s">
        <v>332</v>
      </c>
      <c r="N651">
        <v>76</v>
      </c>
      <c r="O651" t="s">
        <v>333</v>
      </c>
      <c r="P651" t="s">
        <v>422</v>
      </c>
      <c r="Q651" t="s">
        <v>735</v>
      </c>
      <c r="R651" t="s">
        <v>956</v>
      </c>
      <c r="S651" s="2">
        <v>43595</v>
      </c>
      <c r="T651" t="s">
        <v>961</v>
      </c>
      <c r="U651">
        <v>0</v>
      </c>
      <c r="V651" t="s">
        <v>973</v>
      </c>
      <c r="X651">
        <v>0</v>
      </c>
      <c r="AA651">
        <v>0</v>
      </c>
      <c r="AB651">
        <v>0</v>
      </c>
      <c r="AC651" t="s">
        <v>1023</v>
      </c>
      <c r="AG651">
        <v>0</v>
      </c>
      <c r="AI651">
        <v>43.26484539</v>
      </c>
      <c r="AJ651" t="s">
        <v>973</v>
      </c>
      <c r="AL651">
        <v>-105.94610338</v>
      </c>
      <c r="AN651" t="s">
        <v>1222</v>
      </c>
      <c r="AO651">
        <v>2.896942110889058</v>
      </c>
      <c r="AP651" t="s">
        <v>1522</v>
      </c>
      <c r="AQ651">
        <v>2019</v>
      </c>
      <c r="AR651">
        <v>92</v>
      </c>
    </row>
    <row r="652" spans="1:44">
      <c r="A652" t="s">
        <v>44</v>
      </c>
      <c r="B652" s="2">
        <v>43595</v>
      </c>
      <c r="C652" s="2">
        <v>43619</v>
      </c>
      <c r="D652" t="s">
        <v>107</v>
      </c>
      <c r="E652">
        <v>60</v>
      </c>
      <c r="F652" t="s">
        <v>208</v>
      </c>
      <c r="G652" t="s">
        <v>278</v>
      </c>
      <c r="J652">
        <v>80</v>
      </c>
      <c r="K652">
        <v>14</v>
      </c>
      <c r="L652">
        <v>38</v>
      </c>
      <c r="M652" t="s">
        <v>332</v>
      </c>
      <c r="N652">
        <v>76</v>
      </c>
      <c r="O652" t="s">
        <v>333</v>
      </c>
      <c r="P652" t="s">
        <v>422</v>
      </c>
      <c r="Q652" t="s">
        <v>735</v>
      </c>
      <c r="R652" t="s">
        <v>956</v>
      </c>
      <c r="S652" s="2">
        <v>43595</v>
      </c>
      <c r="T652" t="s">
        <v>961</v>
      </c>
      <c r="U652">
        <v>0</v>
      </c>
      <c r="V652" t="s">
        <v>973</v>
      </c>
      <c r="X652">
        <v>0</v>
      </c>
      <c r="AA652">
        <v>0</v>
      </c>
      <c r="AB652">
        <v>0</v>
      </c>
      <c r="AC652" t="s">
        <v>1023</v>
      </c>
      <c r="AG652">
        <v>0</v>
      </c>
      <c r="AI652">
        <v>43.26484539</v>
      </c>
      <c r="AJ652" t="s">
        <v>973</v>
      </c>
      <c r="AL652">
        <v>-105.94610338</v>
      </c>
      <c r="AN652" t="s">
        <v>1222</v>
      </c>
      <c r="AO652">
        <v>2.896942110889058</v>
      </c>
      <c r="AP652" t="s">
        <v>1522</v>
      </c>
      <c r="AQ652">
        <v>2019</v>
      </c>
      <c r="AR652">
        <v>92</v>
      </c>
    </row>
    <row r="653" spans="1:44">
      <c r="A653" t="s">
        <v>44</v>
      </c>
      <c r="C653" s="2">
        <v>43543</v>
      </c>
      <c r="D653" t="s">
        <v>78</v>
      </c>
      <c r="E653">
        <v>120</v>
      </c>
      <c r="F653" t="s">
        <v>149</v>
      </c>
      <c r="G653" t="s">
        <v>279</v>
      </c>
      <c r="H653">
        <v>0.125</v>
      </c>
      <c r="I653">
        <v>2</v>
      </c>
      <c r="J653">
        <v>1600</v>
      </c>
      <c r="K653">
        <v>17</v>
      </c>
      <c r="L653">
        <v>38</v>
      </c>
      <c r="M653" t="s">
        <v>332</v>
      </c>
      <c r="N653">
        <v>81</v>
      </c>
      <c r="O653" t="s">
        <v>333</v>
      </c>
      <c r="P653" t="s">
        <v>423</v>
      </c>
      <c r="Q653" t="s">
        <v>736</v>
      </c>
      <c r="R653" t="s">
        <v>954</v>
      </c>
      <c r="S653" s="2">
        <v>43543</v>
      </c>
      <c r="T653" t="s">
        <v>964</v>
      </c>
      <c r="U653">
        <v>0</v>
      </c>
      <c r="V653" t="s">
        <v>974</v>
      </c>
      <c r="X653">
        <v>0</v>
      </c>
      <c r="AA653">
        <v>1</v>
      </c>
      <c r="AB653">
        <v>0</v>
      </c>
      <c r="AC653" t="s">
        <v>1024</v>
      </c>
      <c r="AG653">
        <v>0</v>
      </c>
      <c r="AI653">
        <v>43.26115723</v>
      </c>
      <c r="AL653">
        <v>-106.59461392</v>
      </c>
      <c r="AN653" t="s">
        <v>1223</v>
      </c>
      <c r="AO653">
        <v>1.954144164784944</v>
      </c>
      <c r="AP653" t="s">
        <v>1521</v>
      </c>
      <c r="AQ653">
        <v>2019</v>
      </c>
      <c r="AR653">
        <v>25</v>
      </c>
    </row>
    <row r="654" spans="1:44">
      <c r="A654" t="s">
        <v>44</v>
      </c>
      <c r="C654" s="2">
        <v>43543</v>
      </c>
      <c r="D654" t="s">
        <v>78</v>
      </c>
      <c r="E654">
        <v>120</v>
      </c>
      <c r="F654" t="s">
        <v>149</v>
      </c>
      <c r="G654" t="s">
        <v>279</v>
      </c>
      <c r="H654">
        <v>0.125</v>
      </c>
      <c r="I654">
        <v>2</v>
      </c>
      <c r="J654">
        <v>1600</v>
      </c>
      <c r="K654">
        <v>20</v>
      </c>
      <c r="L654">
        <v>38</v>
      </c>
      <c r="M654" t="s">
        <v>332</v>
      </c>
      <c r="N654">
        <v>81</v>
      </c>
      <c r="O654" t="s">
        <v>333</v>
      </c>
      <c r="P654" t="s">
        <v>423</v>
      </c>
      <c r="Q654" t="s">
        <v>736</v>
      </c>
      <c r="R654" t="s">
        <v>954</v>
      </c>
      <c r="S654" s="2">
        <v>43543</v>
      </c>
      <c r="T654" t="s">
        <v>964</v>
      </c>
      <c r="U654">
        <v>0</v>
      </c>
      <c r="V654" t="s">
        <v>974</v>
      </c>
      <c r="X654">
        <v>0</v>
      </c>
      <c r="AA654">
        <v>1</v>
      </c>
      <c r="AB654">
        <v>0</v>
      </c>
      <c r="AC654" t="s">
        <v>1024</v>
      </c>
      <c r="AG654">
        <v>0</v>
      </c>
      <c r="AI654">
        <v>43.24660784</v>
      </c>
      <c r="AL654">
        <v>-106.594446</v>
      </c>
      <c r="AN654" t="s">
        <v>1224</v>
      </c>
      <c r="AO654">
        <v>1.517748863181468</v>
      </c>
      <c r="AP654" t="s">
        <v>1521</v>
      </c>
      <c r="AQ654">
        <v>2019</v>
      </c>
      <c r="AR654">
        <v>25</v>
      </c>
    </row>
    <row r="655" spans="1:44">
      <c r="A655" t="s">
        <v>44</v>
      </c>
      <c r="C655" s="2">
        <v>43543</v>
      </c>
      <c r="D655" t="s">
        <v>78</v>
      </c>
      <c r="E655">
        <v>120</v>
      </c>
      <c r="F655" t="s">
        <v>149</v>
      </c>
      <c r="G655" t="s">
        <v>279</v>
      </c>
      <c r="H655">
        <v>0.125</v>
      </c>
      <c r="I655">
        <v>2</v>
      </c>
      <c r="J655">
        <v>1600</v>
      </c>
      <c r="K655">
        <v>21</v>
      </c>
      <c r="L655">
        <v>38</v>
      </c>
      <c r="M655" t="s">
        <v>332</v>
      </c>
      <c r="N655">
        <v>81</v>
      </c>
      <c r="O655" t="s">
        <v>333</v>
      </c>
      <c r="P655" t="s">
        <v>423</v>
      </c>
      <c r="Q655" t="s">
        <v>736</v>
      </c>
      <c r="R655" t="s">
        <v>954</v>
      </c>
      <c r="S655" s="2">
        <v>43543</v>
      </c>
      <c r="T655" t="s">
        <v>964</v>
      </c>
      <c r="U655">
        <v>0</v>
      </c>
      <c r="V655" t="s">
        <v>974</v>
      </c>
      <c r="X655">
        <v>0</v>
      </c>
      <c r="AA655">
        <v>1</v>
      </c>
      <c r="AB655">
        <v>0</v>
      </c>
      <c r="AC655" t="s">
        <v>1024</v>
      </c>
      <c r="AG655">
        <v>0</v>
      </c>
      <c r="AI655">
        <v>43.24669953</v>
      </c>
      <c r="AL655">
        <v>-106.57469252</v>
      </c>
      <c r="AN655" t="s">
        <v>1225</v>
      </c>
      <c r="AO655">
        <v>0.5591255572138232</v>
      </c>
      <c r="AP655" t="s">
        <v>1521</v>
      </c>
      <c r="AQ655">
        <v>2019</v>
      </c>
      <c r="AR655">
        <v>25</v>
      </c>
    </row>
    <row r="656" spans="1:44">
      <c r="A656" t="s">
        <v>44</v>
      </c>
      <c r="C656" s="2">
        <v>43525</v>
      </c>
      <c r="D656" t="s">
        <v>73</v>
      </c>
      <c r="E656">
        <v>60</v>
      </c>
      <c r="F656" t="s">
        <v>156</v>
      </c>
      <c r="G656" t="s">
        <v>279</v>
      </c>
      <c r="H656">
        <v>0.1667</v>
      </c>
      <c r="I656">
        <v>1</v>
      </c>
      <c r="J656">
        <v>640</v>
      </c>
      <c r="K656">
        <v>16</v>
      </c>
      <c r="L656">
        <v>38</v>
      </c>
      <c r="M656" t="s">
        <v>332</v>
      </c>
      <c r="N656">
        <v>81</v>
      </c>
      <c r="O656" t="s">
        <v>333</v>
      </c>
      <c r="P656" t="s">
        <v>424</v>
      </c>
      <c r="Q656" t="s">
        <v>737</v>
      </c>
      <c r="R656" t="s">
        <v>954</v>
      </c>
      <c r="S656" s="2">
        <v>43525</v>
      </c>
      <c r="T656" t="s">
        <v>964</v>
      </c>
      <c r="U656">
        <v>0</v>
      </c>
      <c r="V656" t="s">
        <v>974</v>
      </c>
      <c r="X656">
        <v>0</v>
      </c>
      <c r="AA656">
        <v>0</v>
      </c>
      <c r="AB656">
        <v>1</v>
      </c>
      <c r="AC656" t="s">
        <v>1024</v>
      </c>
      <c r="AG656">
        <v>0</v>
      </c>
      <c r="AI656">
        <v>43.26119934</v>
      </c>
      <c r="AL656">
        <v>-106.57483755</v>
      </c>
      <c r="AN656" t="s">
        <v>1226</v>
      </c>
      <c r="AO656">
        <v>1.346962548983801</v>
      </c>
      <c r="AP656" t="s">
        <v>1521</v>
      </c>
      <c r="AQ656">
        <v>2019</v>
      </c>
      <c r="AR656">
        <v>25</v>
      </c>
    </row>
    <row r="657" spans="1:44">
      <c r="A657" t="s">
        <v>44</v>
      </c>
      <c r="C657" s="2">
        <v>43782</v>
      </c>
      <c r="D657" t="s">
        <v>81</v>
      </c>
      <c r="E657">
        <v>60</v>
      </c>
      <c r="F657" t="s">
        <v>156</v>
      </c>
      <c r="G657" t="s">
        <v>268</v>
      </c>
      <c r="H657">
        <v>0.1667</v>
      </c>
      <c r="I657">
        <v>1280</v>
      </c>
      <c r="J657">
        <v>640</v>
      </c>
      <c r="K657">
        <v>16</v>
      </c>
      <c r="L657">
        <v>48</v>
      </c>
      <c r="M657" t="s">
        <v>332</v>
      </c>
      <c r="N657">
        <v>94</v>
      </c>
      <c r="O657" t="s">
        <v>333</v>
      </c>
      <c r="P657" t="s">
        <v>425</v>
      </c>
      <c r="Q657" t="s">
        <v>738</v>
      </c>
      <c r="R657" t="s">
        <v>954</v>
      </c>
      <c r="S657" s="2">
        <v>43782</v>
      </c>
      <c r="T657" t="s">
        <v>965</v>
      </c>
      <c r="U657">
        <v>0</v>
      </c>
      <c r="V657" t="s">
        <v>975</v>
      </c>
      <c r="X657">
        <v>0</v>
      </c>
      <c r="AA657">
        <v>0</v>
      </c>
      <c r="AB657">
        <v>1</v>
      </c>
      <c r="AC657" t="s">
        <v>1005</v>
      </c>
      <c r="AG657">
        <v>0</v>
      </c>
      <c r="AI657">
        <v>44.13204404</v>
      </c>
      <c r="AL657">
        <v>-108.13981686</v>
      </c>
      <c r="AN657" t="s">
        <v>1227</v>
      </c>
      <c r="AO657">
        <v>2.335525122785726</v>
      </c>
      <c r="AP657" t="s">
        <v>1520</v>
      </c>
      <c r="AQ657">
        <v>2019</v>
      </c>
      <c r="AR657">
        <v>97</v>
      </c>
    </row>
    <row r="658" spans="1:44">
      <c r="A658" t="s">
        <v>44</v>
      </c>
      <c r="C658" s="2">
        <v>43782</v>
      </c>
      <c r="D658" t="s">
        <v>81</v>
      </c>
      <c r="E658">
        <v>60</v>
      </c>
      <c r="F658" t="s">
        <v>156</v>
      </c>
      <c r="G658" t="s">
        <v>280</v>
      </c>
      <c r="H658">
        <v>0.1667</v>
      </c>
      <c r="I658">
        <v>640</v>
      </c>
      <c r="J658">
        <v>640</v>
      </c>
      <c r="K658">
        <v>36</v>
      </c>
      <c r="L658">
        <v>48</v>
      </c>
      <c r="M658" t="s">
        <v>332</v>
      </c>
      <c r="N658">
        <v>95</v>
      </c>
      <c r="O658" t="s">
        <v>333</v>
      </c>
      <c r="P658" t="s">
        <v>420</v>
      </c>
      <c r="Q658" t="s">
        <v>739</v>
      </c>
      <c r="R658" t="s">
        <v>954</v>
      </c>
      <c r="S658" s="2">
        <v>43782</v>
      </c>
      <c r="T658" t="s">
        <v>965</v>
      </c>
      <c r="U658">
        <v>0</v>
      </c>
      <c r="V658" t="s">
        <v>975</v>
      </c>
      <c r="X658">
        <v>0</v>
      </c>
      <c r="AA658">
        <v>0</v>
      </c>
      <c r="AB658">
        <v>1</v>
      </c>
      <c r="AC658" t="s">
        <v>1025</v>
      </c>
      <c r="AG658">
        <v>0</v>
      </c>
      <c r="AI658">
        <v>44.08847981</v>
      </c>
      <c r="AL658">
        <v>-108.19995293</v>
      </c>
      <c r="AN658" t="s">
        <v>1228</v>
      </c>
      <c r="AO658">
        <v>2.755757203672741</v>
      </c>
      <c r="AP658" t="s">
        <v>1522</v>
      </c>
      <c r="AQ658">
        <v>2019</v>
      </c>
      <c r="AR658">
        <v>97</v>
      </c>
    </row>
    <row r="659" spans="1:44">
      <c r="A659" t="s">
        <v>44</v>
      </c>
      <c r="C659" s="2">
        <v>43361</v>
      </c>
      <c r="D659" t="s">
        <v>103</v>
      </c>
      <c r="E659">
        <v>120</v>
      </c>
      <c r="F659" t="s">
        <v>149</v>
      </c>
      <c r="G659" t="s">
        <v>268</v>
      </c>
      <c r="H659">
        <v>0.125</v>
      </c>
      <c r="I659">
        <v>26</v>
      </c>
      <c r="J659">
        <v>1960</v>
      </c>
      <c r="K659">
        <v>29</v>
      </c>
      <c r="L659">
        <v>48</v>
      </c>
      <c r="M659" t="s">
        <v>332</v>
      </c>
      <c r="N659">
        <v>94</v>
      </c>
      <c r="O659" t="s">
        <v>333</v>
      </c>
      <c r="P659" t="s">
        <v>426</v>
      </c>
      <c r="Q659" t="s">
        <v>740</v>
      </c>
      <c r="R659" t="s">
        <v>954</v>
      </c>
      <c r="S659" s="2">
        <v>43361</v>
      </c>
      <c r="T659" t="s">
        <v>965</v>
      </c>
      <c r="U659">
        <v>0</v>
      </c>
      <c r="V659" t="s">
        <v>975</v>
      </c>
      <c r="X659">
        <v>0</v>
      </c>
      <c r="AA659">
        <v>1</v>
      </c>
      <c r="AB659">
        <v>0</v>
      </c>
      <c r="AC659" t="s">
        <v>1005</v>
      </c>
      <c r="AG659">
        <v>0</v>
      </c>
      <c r="AI659">
        <v>44.10303692</v>
      </c>
      <c r="AL659">
        <v>-108.15973742</v>
      </c>
      <c r="AN659" t="s">
        <v>1229</v>
      </c>
      <c r="AO659">
        <v>2.124662609912165</v>
      </c>
      <c r="AP659" t="s">
        <v>1523</v>
      </c>
      <c r="AQ659">
        <v>2018</v>
      </c>
      <c r="AR659">
        <v>97</v>
      </c>
    </row>
    <row r="660" spans="1:44">
      <c r="A660" t="s">
        <v>44</v>
      </c>
      <c r="C660" s="2">
        <v>43361</v>
      </c>
      <c r="D660" t="s">
        <v>103</v>
      </c>
      <c r="E660">
        <v>120</v>
      </c>
      <c r="F660" t="s">
        <v>149</v>
      </c>
      <c r="G660" t="s">
        <v>268</v>
      </c>
      <c r="H660">
        <v>0.125</v>
      </c>
      <c r="I660">
        <v>26</v>
      </c>
      <c r="J660">
        <v>1960</v>
      </c>
      <c r="K660">
        <v>30</v>
      </c>
      <c r="L660">
        <v>48</v>
      </c>
      <c r="M660" t="s">
        <v>332</v>
      </c>
      <c r="N660">
        <v>94</v>
      </c>
      <c r="O660" t="s">
        <v>333</v>
      </c>
      <c r="P660" t="s">
        <v>426</v>
      </c>
      <c r="Q660" t="s">
        <v>740</v>
      </c>
      <c r="R660" t="s">
        <v>954</v>
      </c>
      <c r="S660" s="2">
        <v>43361</v>
      </c>
      <c r="T660" t="s">
        <v>965</v>
      </c>
      <c r="U660">
        <v>0</v>
      </c>
      <c r="V660" t="s">
        <v>975</v>
      </c>
      <c r="X660">
        <v>0</v>
      </c>
      <c r="AA660">
        <v>1</v>
      </c>
      <c r="AB660">
        <v>0</v>
      </c>
      <c r="AC660" t="s">
        <v>1005</v>
      </c>
      <c r="AG660">
        <v>0</v>
      </c>
      <c r="AI660">
        <v>44.10308259</v>
      </c>
      <c r="AL660">
        <v>-108.17971938</v>
      </c>
      <c r="AN660" t="s">
        <v>1230</v>
      </c>
      <c r="AO660">
        <v>1.693258940826253</v>
      </c>
      <c r="AP660" t="s">
        <v>1524</v>
      </c>
      <c r="AQ660">
        <v>2018</v>
      </c>
      <c r="AR660">
        <v>97</v>
      </c>
    </row>
    <row r="661" spans="1:44">
      <c r="A661" t="s">
        <v>44</v>
      </c>
      <c r="C661" s="2">
        <v>43361</v>
      </c>
      <c r="D661" t="s">
        <v>103</v>
      </c>
      <c r="E661">
        <v>120</v>
      </c>
      <c r="F661" t="s">
        <v>149</v>
      </c>
      <c r="G661" t="s">
        <v>268</v>
      </c>
      <c r="H661">
        <v>0.125</v>
      </c>
      <c r="I661">
        <v>26</v>
      </c>
      <c r="J661">
        <v>1960</v>
      </c>
      <c r="K661">
        <v>28</v>
      </c>
      <c r="L661">
        <v>48</v>
      </c>
      <c r="M661" t="s">
        <v>332</v>
      </c>
      <c r="N661">
        <v>94</v>
      </c>
      <c r="O661" t="s">
        <v>333</v>
      </c>
      <c r="P661" t="s">
        <v>426</v>
      </c>
      <c r="Q661" t="s">
        <v>740</v>
      </c>
      <c r="R661" t="s">
        <v>954</v>
      </c>
      <c r="S661" s="2">
        <v>43361</v>
      </c>
      <c r="T661" t="s">
        <v>965</v>
      </c>
      <c r="U661">
        <v>0</v>
      </c>
      <c r="V661" t="s">
        <v>975</v>
      </c>
      <c r="X661">
        <v>0</v>
      </c>
      <c r="AA661">
        <v>1</v>
      </c>
      <c r="AB661">
        <v>0</v>
      </c>
      <c r="AC661" t="s">
        <v>1005</v>
      </c>
      <c r="AG661">
        <v>0</v>
      </c>
      <c r="AI661">
        <v>44.10297217</v>
      </c>
      <c r="AL661">
        <v>-108.13970969</v>
      </c>
      <c r="AN661" t="s">
        <v>1231</v>
      </c>
      <c r="AO661">
        <v>2.855439155634172</v>
      </c>
      <c r="AP661" t="s">
        <v>1523</v>
      </c>
      <c r="AQ661">
        <v>2018</v>
      </c>
      <c r="AR661">
        <v>97</v>
      </c>
    </row>
    <row r="662" spans="1:44">
      <c r="A662" t="s">
        <v>44</v>
      </c>
      <c r="C662" s="2">
        <v>43361</v>
      </c>
      <c r="D662" t="s">
        <v>103</v>
      </c>
      <c r="E662">
        <v>120</v>
      </c>
      <c r="F662" t="s">
        <v>149</v>
      </c>
      <c r="G662" t="s">
        <v>268</v>
      </c>
      <c r="H662">
        <v>0.125</v>
      </c>
      <c r="I662">
        <v>26</v>
      </c>
      <c r="J662">
        <v>2360</v>
      </c>
      <c r="K662">
        <v>21</v>
      </c>
      <c r="L662">
        <v>48</v>
      </c>
      <c r="M662" t="s">
        <v>332</v>
      </c>
      <c r="N662">
        <v>94</v>
      </c>
      <c r="O662" t="s">
        <v>333</v>
      </c>
      <c r="P662" t="s">
        <v>427</v>
      </c>
      <c r="Q662" t="s">
        <v>741</v>
      </c>
      <c r="R662" t="s">
        <v>954</v>
      </c>
      <c r="S662" s="2">
        <v>43361</v>
      </c>
      <c r="T662" t="s">
        <v>965</v>
      </c>
      <c r="U662">
        <v>0</v>
      </c>
      <c r="V662" t="s">
        <v>975</v>
      </c>
      <c r="X662">
        <v>0</v>
      </c>
      <c r="AA662">
        <v>1</v>
      </c>
      <c r="AB662">
        <v>0</v>
      </c>
      <c r="AC662" t="s">
        <v>1005</v>
      </c>
      <c r="AG662">
        <v>0</v>
      </c>
      <c r="AI662">
        <v>44.11751764</v>
      </c>
      <c r="AL662">
        <v>-108.1397175</v>
      </c>
      <c r="AN662" t="s">
        <v>1232</v>
      </c>
      <c r="AO662">
        <v>2.409511326508432</v>
      </c>
      <c r="AP662" t="s">
        <v>1523</v>
      </c>
      <c r="AQ662">
        <v>2018</v>
      </c>
      <c r="AR662">
        <v>97</v>
      </c>
    </row>
    <row r="663" spans="1:44">
      <c r="A663" t="s">
        <v>44</v>
      </c>
      <c r="C663" s="2">
        <v>43361</v>
      </c>
      <c r="D663" t="s">
        <v>103</v>
      </c>
      <c r="E663">
        <v>120</v>
      </c>
      <c r="F663" t="s">
        <v>149</v>
      </c>
      <c r="G663" t="s">
        <v>268</v>
      </c>
      <c r="H663">
        <v>0.125</v>
      </c>
      <c r="I663">
        <v>26</v>
      </c>
      <c r="J663">
        <v>2360</v>
      </c>
      <c r="K663">
        <v>9</v>
      </c>
      <c r="L663">
        <v>48</v>
      </c>
      <c r="M663" t="s">
        <v>332</v>
      </c>
      <c r="N663">
        <v>94</v>
      </c>
      <c r="O663" t="s">
        <v>333</v>
      </c>
      <c r="P663" t="s">
        <v>427</v>
      </c>
      <c r="Q663" t="s">
        <v>741</v>
      </c>
      <c r="R663" t="s">
        <v>954</v>
      </c>
      <c r="S663" s="2">
        <v>43361</v>
      </c>
      <c r="T663" t="s">
        <v>965</v>
      </c>
      <c r="U663">
        <v>0</v>
      </c>
      <c r="V663" t="s">
        <v>975</v>
      </c>
      <c r="X663">
        <v>0</v>
      </c>
      <c r="AA663">
        <v>1</v>
      </c>
      <c r="AB663">
        <v>0</v>
      </c>
      <c r="AC663" t="s">
        <v>1005</v>
      </c>
      <c r="AG663">
        <v>0</v>
      </c>
      <c r="AI663">
        <v>44.14646744</v>
      </c>
      <c r="AL663">
        <v>-108.13982467</v>
      </c>
      <c r="AN663" t="s">
        <v>1233</v>
      </c>
      <c r="AO663">
        <v>2.668156399619456</v>
      </c>
      <c r="AP663" t="s">
        <v>1519</v>
      </c>
      <c r="AQ663">
        <v>2018</v>
      </c>
      <c r="AR663">
        <v>97</v>
      </c>
    </row>
    <row r="664" spans="1:44">
      <c r="A664" t="s">
        <v>44</v>
      </c>
      <c r="C664" s="2">
        <v>43361</v>
      </c>
      <c r="D664" t="s">
        <v>103</v>
      </c>
      <c r="E664">
        <v>120</v>
      </c>
      <c r="F664" t="s">
        <v>149</v>
      </c>
      <c r="G664" t="s">
        <v>268</v>
      </c>
      <c r="H664">
        <v>0.125</v>
      </c>
      <c r="I664">
        <v>26</v>
      </c>
      <c r="J664">
        <v>2360</v>
      </c>
      <c r="K664">
        <v>9</v>
      </c>
      <c r="L664">
        <v>48</v>
      </c>
      <c r="M664" t="s">
        <v>332</v>
      </c>
      <c r="N664">
        <v>94</v>
      </c>
      <c r="O664" t="s">
        <v>333</v>
      </c>
      <c r="P664" t="s">
        <v>427</v>
      </c>
      <c r="Q664" t="s">
        <v>741</v>
      </c>
      <c r="R664" t="s">
        <v>954</v>
      </c>
      <c r="S664" s="2">
        <v>43361</v>
      </c>
      <c r="T664" t="s">
        <v>965</v>
      </c>
      <c r="U664">
        <v>0</v>
      </c>
      <c r="V664" t="s">
        <v>975</v>
      </c>
      <c r="X664">
        <v>0</v>
      </c>
      <c r="AA664">
        <v>1</v>
      </c>
      <c r="AB664">
        <v>0</v>
      </c>
      <c r="AC664" t="s">
        <v>1005</v>
      </c>
      <c r="AG664">
        <v>0</v>
      </c>
      <c r="AI664">
        <v>44.14646744</v>
      </c>
      <c r="AL664">
        <v>-108.13982467</v>
      </c>
      <c r="AN664" t="s">
        <v>1233</v>
      </c>
      <c r="AO664">
        <v>2.668156399619456</v>
      </c>
      <c r="AP664" t="s">
        <v>1519</v>
      </c>
      <c r="AQ664">
        <v>2018</v>
      </c>
      <c r="AR664">
        <v>97</v>
      </c>
    </row>
    <row r="665" spans="1:44">
      <c r="A665" t="s">
        <v>44</v>
      </c>
      <c r="C665" s="2">
        <v>43361</v>
      </c>
      <c r="D665" t="s">
        <v>103</v>
      </c>
      <c r="E665">
        <v>120</v>
      </c>
      <c r="F665" t="s">
        <v>149</v>
      </c>
      <c r="G665" t="s">
        <v>268</v>
      </c>
      <c r="H665">
        <v>0.125</v>
      </c>
      <c r="I665">
        <v>26</v>
      </c>
      <c r="J665">
        <v>2360</v>
      </c>
      <c r="K665">
        <v>17</v>
      </c>
      <c r="L665">
        <v>48</v>
      </c>
      <c r="M665" t="s">
        <v>332</v>
      </c>
      <c r="N665">
        <v>94</v>
      </c>
      <c r="O665" t="s">
        <v>333</v>
      </c>
      <c r="P665" t="s">
        <v>427</v>
      </c>
      <c r="Q665" t="s">
        <v>741</v>
      </c>
      <c r="R665" t="s">
        <v>954</v>
      </c>
      <c r="S665" s="2">
        <v>43361</v>
      </c>
      <c r="T665" t="s">
        <v>965</v>
      </c>
      <c r="U665">
        <v>0</v>
      </c>
      <c r="V665" t="s">
        <v>975</v>
      </c>
      <c r="X665">
        <v>0</v>
      </c>
      <c r="AA665">
        <v>1</v>
      </c>
      <c r="AB665">
        <v>0</v>
      </c>
      <c r="AC665" t="s">
        <v>1005</v>
      </c>
      <c r="AG665">
        <v>0</v>
      </c>
      <c r="AI665">
        <v>44.13207445</v>
      </c>
      <c r="AL665">
        <v>-108.15988275</v>
      </c>
      <c r="AN665" t="s">
        <v>1234</v>
      </c>
      <c r="AO665">
        <v>1.356121259440706</v>
      </c>
      <c r="AP665" t="s">
        <v>1519</v>
      </c>
      <c r="AQ665">
        <v>2018</v>
      </c>
      <c r="AR665">
        <v>97</v>
      </c>
    </row>
    <row r="666" spans="1:44">
      <c r="A666" t="s">
        <v>44</v>
      </c>
      <c r="C666" s="2">
        <v>43361</v>
      </c>
      <c r="D666" t="s">
        <v>103</v>
      </c>
      <c r="E666">
        <v>120</v>
      </c>
      <c r="F666" t="s">
        <v>149</v>
      </c>
      <c r="G666" t="s">
        <v>268</v>
      </c>
      <c r="H666">
        <v>0.125</v>
      </c>
      <c r="I666">
        <v>26</v>
      </c>
      <c r="J666">
        <v>2360</v>
      </c>
      <c r="K666">
        <v>9</v>
      </c>
      <c r="L666">
        <v>48</v>
      </c>
      <c r="M666" t="s">
        <v>332</v>
      </c>
      <c r="N666">
        <v>94</v>
      </c>
      <c r="O666" t="s">
        <v>333</v>
      </c>
      <c r="P666" t="s">
        <v>427</v>
      </c>
      <c r="Q666" t="s">
        <v>741</v>
      </c>
      <c r="R666" t="s">
        <v>954</v>
      </c>
      <c r="S666" s="2">
        <v>43361</v>
      </c>
      <c r="T666" t="s">
        <v>965</v>
      </c>
      <c r="U666">
        <v>0</v>
      </c>
      <c r="V666" t="s">
        <v>975</v>
      </c>
      <c r="X666">
        <v>0</v>
      </c>
      <c r="AA666">
        <v>1</v>
      </c>
      <c r="AB666">
        <v>0</v>
      </c>
      <c r="AC666" t="s">
        <v>1005</v>
      </c>
      <c r="AG666">
        <v>0</v>
      </c>
      <c r="AI666">
        <v>44.14646744</v>
      </c>
      <c r="AL666">
        <v>-108.13982467</v>
      </c>
      <c r="AN666" t="s">
        <v>1233</v>
      </c>
      <c r="AO666">
        <v>2.668156399619456</v>
      </c>
      <c r="AP666" t="s">
        <v>1519</v>
      </c>
      <c r="AQ666">
        <v>2018</v>
      </c>
      <c r="AR666">
        <v>97</v>
      </c>
    </row>
    <row r="667" spans="1:44">
      <c r="A667" t="s">
        <v>44</v>
      </c>
      <c r="C667" s="2">
        <v>43361</v>
      </c>
      <c r="D667" t="s">
        <v>103</v>
      </c>
      <c r="E667">
        <v>120</v>
      </c>
      <c r="F667" t="s">
        <v>149</v>
      </c>
      <c r="G667" t="s">
        <v>268</v>
      </c>
      <c r="H667">
        <v>0.125</v>
      </c>
      <c r="I667">
        <v>26</v>
      </c>
      <c r="J667">
        <v>2360</v>
      </c>
      <c r="K667">
        <v>20</v>
      </c>
      <c r="L667">
        <v>48</v>
      </c>
      <c r="M667" t="s">
        <v>332</v>
      </c>
      <c r="N667">
        <v>94</v>
      </c>
      <c r="O667" t="s">
        <v>333</v>
      </c>
      <c r="P667" t="s">
        <v>427</v>
      </c>
      <c r="Q667" t="s">
        <v>741</v>
      </c>
      <c r="R667" t="s">
        <v>954</v>
      </c>
      <c r="S667" s="2">
        <v>43361</v>
      </c>
      <c r="T667" t="s">
        <v>965</v>
      </c>
      <c r="U667">
        <v>0</v>
      </c>
      <c r="V667" t="s">
        <v>975</v>
      </c>
      <c r="X667">
        <v>0</v>
      </c>
      <c r="AA667">
        <v>1</v>
      </c>
      <c r="AB667">
        <v>0</v>
      </c>
      <c r="AC667" t="s">
        <v>1005</v>
      </c>
      <c r="AG667">
        <v>0</v>
      </c>
      <c r="AI667">
        <v>44.1176129</v>
      </c>
      <c r="AL667">
        <v>-108.1597376</v>
      </c>
      <c r="AN667" t="s">
        <v>1235</v>
      </c>
      <c r="AO667">
        <v>1.474874353758577</v>
      </c>
      <c r="AP667" t="s">
        <v>1523</v>
      </c>
      <c r="AQ667">
        <v>2018</v>
      </c>
      <c r="AR667">
        <v>97</v>
      </c>
    </row>
    <row r="668" spans="1:44">
      <c r="A668" t="s">
        <v>44</v>
      </c>
      <c r="C668" s="2">
        <v>43361</v>
      </c>
      <c r="D668" t="s">
        <v>103</v>
      </c>
      <c r="E668">
        <v>120</v>
      </c>
      <c r="F668" t="s">
        <v>149</v>
      </c>
      <c r="G668" t="s">
        <v>268</v>
      </c>
      <c r="H668">
        <v>0.125</v>
      </c>
      <c r="I668">
        <v>26</v>
      </c>
      <c r="J668">
        <v>2360</v>
      </c>
      <c r="K668">
        <v>9</v>
      </c>
      <c r="L668">
        <v>48</v>
      </c>
      <c r="M668" t="s">
        <v>332</v>
      </c>
      <c r="N668">
        <v>94</v>
      </c>
      <c r="O668" t="s">
        <v>333</v>
      </c>
      <c r="P668" t="s">
        <v>427</v>
      </c>
      <c r="Q668" t="s">
        <v>741</v>
      </c>
      <c r="R668" t="s">
        <v>954</v>
      </c>
      <c r="S668" s="2">
        <v>43361</v>
      </c>
      <c r="T668" t="s">
        <v>965</v>
      </c>
      <c r="U668">
        <v>0</v>
      </c>
      <c r="V668" t="s">
        <v>975</v>
      </c>
      <c r="X668">
        <v>0</v>
      </c>
      <c r="AA668">
        <v>1</v>
      </c>
      <c r="AB668">
        <v>0</v>
      </c>
      <c r="AC668" t="s">
        <v>1005</v>
      </c>
      <c r="AG668">
        <v>0</v>
      </c>
      <c r="AI668">
        <v>44.14646744</v>
      </c>
      <c r="AL668">
        <v>-108.13982467</v>
      </c>
      <c r="AN668" t="s">
        <v>1233</v>
      </c>
      <c r="AO668">
        <v>2.668156399619456</v>
      </c>
      <c r="AP668" t="s">
        <v>1519</v>
      </c>
      <c r="AQ668">
        <v>2018</v>
      </c>
      <c r="AR668">
        <v>97</v>
      </c>
    </row>
    <row r="669" spans="1:44">
      <c r="A669" t="s">
        <v>44</v>
      </c>
      <c r="C669" s="2">
        <v>43361</v>
      </c>
      <c r="D669" t="s">
        <v>103</v>
      </c>
      <c r="E669">
        <v>120</v>
      </c>
      <c r="F669" t="s">
        <v>149</v>
      </c>
      <c r="G669" t="s">
        <v>268</v>
      </c>
      <c r="H669">
        <v>0.125</v>
      </c>
      <c r="I669">
        <v>26</v>
      </c>
      <c r="J669">
        <v>1520.09997558</v>
      </c>
      <c r="K669">
        <v>31</v>
      </c>
      <c r="L669">
        <v>48</v>
      </c>
      <c r="M669" t="s">
        <v>332</v>
      </c>
      <c r="N669">
        <v>94</v>
      </c>
      <c r="O669" t="s">
        <v>333</v>
      </c>
      <c r="P669" t="s">
        <v>428</v>
      </c>
      <c r="Q669" t="s">
        <v>742</v>
      </c>
      <c r="R669" t="s">
        <v>954</v>
      </c>
      <c r="S669" s="2">
        <v>43361</v>
      </c>
      <c r="T669" t="s">
        <v>965</v>
      </c>
      <c r="U669">
        <v>0</v>
      </c>
      <c r="V669" t="s">
        <v>975</v>
      </c>
      <c r="X669">
        <v>0</v>
      </c>
      <c r="AA669">
        <v>1</v>
      </c>
      <c r="AB669">
        <v>0</v>
      </c>
      <c r="AC669" t="s">
        <v>1005</v>
      </c>
      <c r="AG669">
        <v>0</v>
      </c>
      <c r="AI669">
        <v>44.08854476</v>
      </c>
      <c r="AL669">
        <v>-108.17981838</v>
      </c>
      <c r="AN669" t="s">
        <v>1236</v>
      </c>
      <c r="AO669">
        <v>2.685005150612296</v>
      </c>
      <c r="AP669" t="s">
        <v>1524</v>
      </c>
      <c r="AQ669">
        <v>2018</v>
      </c>
      <c r="AR669">
        <v>97</v>
      </c>
    </row>
    <row r="670" spans="1:44">
      <c r="A670" t="s">
        <v>44</v>
      </c>
      <c r="C670" s="2">
        <v>43361</v>
      </c>
      <c r="D670" t="s">
        <v>103</v>
      </c>
      <c r="E670">
        <v>120</v>
      </c>
      <c r="F670" t="s">
        <v>149</v>
      </c>
      <c r="G670" t="s">
        <v>268</v>
      </c>
      <c r="H670">
        <v>0.125</v>
      </c>
      <c r="I670">
        <v>26</v>
      </c>
      <c r="J670">
        <v>1520.09997558</v>
      </c>
      <c r="K670">
        <v>32</v>
      </c>
      <c r="L670">
        <v>48</v>
      </c>
      <c r="M670" t="s">
        <v>332</v>
      </c>
      <c r="N670">
        <v>94</v>
      </c>
      <c r="O670" t="s">
        <v>333</v>
      </c>
      <c r="P670" t="s">
        <v>428</v>
      </c>
      <c r="Q670" t="s">
        <v>742</v>
      </c>
      <c r="R670" t="s">
        <v>954</v>
      </c>
      <c r="S670" s="2">
        <v>43361</v>
      </c>
      <c r="T670" t="s">
        <v>965</v>
      </c>
      <c r="U670">
        <v>0</v>
      </c>
      <c r="V670" t="s">
        <v>975</v>
      </c>
      <c r="X670">
        <v>0</v>
      </c>
      <c r="AA670">
        <v>1</v>
      </c>
      <c r="AB670">
        <v>0</v>
      </c>
      <c r="AC670" t="s">
        <v>1005</v>
      </c>
      <c r="AG670">
        <v>0</v>
      </c>
      <c r="AI670">
        <v>44.08846093</v>
      </c>
      <c r="AL670">
        <v>-108.15984406</v>
      </c>
      <c r="AN670" t="s">
        <v>1237</v>
      </c>
      <c r="AO670">
        <v>2.977631462643583</v>
      </c>
      <c r="AP670" t="s">
        <v>1523</v>
      </c>
      <c r="AQ670">
        <v>2018</v>
      </c>
      <c r="AR670">
        <v>97</v>
      </c>
    </row>
    <row r="671" spans="1:44">
      <c r="A671" t="s">
        <v>44</v>
      </c>
      <c r="C671" s="2">
        <v>43361</v>
      </c>
      <c r="D671" t="s">
        <v>103</v>
      </c>
      <c r="E671">
        <v>120</v>
      </c>
      <c r="F671" t="s">
        <v>149</v>
      </c>
      <c r="G671" t="s">
        <v>281</v>
      </c>
      <c r="H671">
        <v>0.125</v>
      </c>
      <c r="I671">
        <v>19</v>
      </c>
      <c r="J671">
        <v>2038.92004394</v>
      </c>
      <c r="K671">
        <v>6</v>
      </c>
      <c r="L671">
        <v>48</v>
      </c>
      <c r="M671" t="s">
        <v>332</v>
      </c>
      <c r="N671">
        <v>94</v>
      </c>
      <c r="O671" t="s">
        <v>333</v>
      </c>
      <c r="P671" t="s">
        <v>429</v>
      </c>
      <c r="Q671" t="s">
        <v>743</v>
      </c>
      <c r="R671" t="s">
        <v>954</v>
      </c>
      <c r="S671" s="2">
        <v>43361</v>
      </c>
      <c r="T671" t="s">
        <v>965</v>
      </c>
      <c r="U671">
        <v>0</v>
      </c>
      <c r="V671" t="s">
        <v>975</v>
      </c>
      <c r="X671">
        <v>0</v>
      </c>
      <c r="AA671">
        <v>1</v>
      </c>
      <c r="AB671">
        <v>0</v>
      </c>
      <c r="AC671" t="s">
        <v>1026</v>
      </c>
      <c r="AG671">
        <v>0</v>
      </c>
      <c r="AI671">
        <v>44.1610432</v>
      </c>
      <c r="AL671">
        <v>-108.18011685</v>
      </c>
      <c r="AN671" t="s">
        <v>1238</v>
      </c>
      <c r="AO671">
        <v>2.361682427256694</v>
      </c>
      <c r="AP671" t="s">
        <v>1525</v>
      </c>
      <c r="AQ671">
        <v>2018</v>
      </c>
      <c r="AR671">
        <v>97</v>
      </c>
    </row>
    <row r="672" spans="1:44">
      <c r="A672" t="s">
        <v>44</v>
      </c>
      <c r="C672" s="2">
        <v>43361</v>
      </c>
      <c r="D672" t="s">
        <v>103</v>
      </c>
      <c r="E672">
        <v>120</v>
      </c>
      <c r="F672" t="s">
        <v>149</v>
      </c>
      <c r="G672" t="s">
        <v>281</v>
      </c>
      <c r="H672">
        <v>0.125</v>
      </c>
      <c r="I672">
        <v>19</v>
      </c>
      <c r="J672">
        <v>2038.92004394</v>
      </c>
      <c r="K672">
        <v>8</v>
      </c>
      <c r="L672">
        <v>48</v>
      </c>
      <c r="M672" t="s">
        <v>332</v>
      </c>
      <c r="N672">
        <v>94</v>
      </c>
      <c r="O672" t="s">
        <v>333</v>
      </c>
      <c r="P672" t="s">
        <v>429</v>
      </c>
      <c r="Q672" t="s">
        <v>743</v>
      </c>
      <c r="R672" t="s">
        <v>954</v>
      </c>
      <c r="S672" s="2">
        <v>43361</v>
      </c>
      <c r="T672" t="s">
        <v>965</v>
      </c>
      <c r="U672">
        <v>0</v>
      </c>
      <c r="V672" t="s">
        <v>975</v>
      </c>
      <c r="X672">
        <v>0</v>
      </c>
      <c r="AA672">
        <v>1</v>
      </c>
      <c r="AB672">
        <v>0</v>
      </c>
      <c r="AC672" t="s">
        <v>1026</v>
      </c>
      <c r="AG672">
        <v>0</v>
      </c>
      <c r="AI672">
        <v>44.14646352</v>
      </c>
      <c r="AL672">
        <v>-108.15996685</v>
      </c>
      <c r="AN672" t="s">
        <v>1239</v>
      </c>
      <c r="AO672">
        <v>1.868964101792578</v>
      </c>
      <c r="AP672" t="s">
        <v>1519</v>
      </c>
      <c r="AQ672">
        <v>2018</v>
      </c>
      <c r="AR672">
        <v>97</v>
      </c>
    </row>
    <row r="673" spans="1:44">
      <c r="A673" t="s">
        <v>44</v>
      </c>
      <c r="C673" s="2">
        <v>43361</v>
      </c>
      <c r="D673" t="s">
        <v>103</v>
      </c>
      <c r="E673">
        <v>120</v>
      </c>
      <c r="F673" t="s">
        <v>149</v>
      </c>
      <c r="G673" t="s">
        <v>281</v>
      </c>
      <c r="H673">
        <v>0.125</v>
      </c>
      <c r="I673">
        <v>19</v>
      </c>
      <c r="J673">
        <v>2038.92004394</v>
      </c>
      <c r="K673">
        <v>5</v>
      </c>
      <c r="L673">
        <v>48</v>
      </c>
      <c r="M673" t="s">
        <v>332</v>
      </c>
      <c r="N673">
        <v>94</v>
      </c>
      <c r="O673" t="s">
        <v>333</v>
      </c>
      <c r="P673" t="s">
        <v>429</v>
      </c>
      <c r="Q673" t="s">
        <v>743</v>
      </c>
      <c r="R673" t="s">
        <v>954</v>
      </c>
      <c r="S673" s="2">
        <v>43361</v>
      </c>
      <c r="T673" t="s">
        <v>965</v>
      </c>
      <c r="U673">
        <v>0</v>
      </c>
      <c r="V673" t="s">
        <v>975</v>
      </c>
      <c r="X673">
        <v>0</v>
      </c>
      <c r="AA673">
        <v>1</v>
      </c>
      <c r="AB673">
        <v>0</v>
      </c>
      <c r="AC673" t="s">
        <v>1026</v>
      </c>
      <c r="AG673">
        <v>0</v>
      </c>
      <c r="AI673">
        <v>44.16095558</v>
      </c>
      <c r="AL673">
        <v>-108.16002044</v>
      </c>
      <c r="AN673" t="s">
        <v>1240</v>
      </c>
      <c r="AO673">
        <v>2.675764415039292</v>
      </c>
      <c r="AP673" t="s">
        <v>1519</v>
      </c>
      <c r="AQ673">
        <v>2018</v>
      </c>
      <c r="AR673">
        <v>97</v>
      </c>
    </row>
    <row r="674" spans="1:44">
      <c r="A674" t="s">
        <v>44</v>
      </c>
      <c r="C674" s="2">
        <v>43361</v>
      </c>
      <c r="D674" t="s">
        <v>103</v>
      </c>
      <c r="E674">
        <v>120</v>
      </c>
      <c r="F674" t="s">
        <v>149</v>
      </c>
      <c r="G674" t="s">
        <v>281</v>
      </c>
      <c r="H674">
        <v>0.125</v>
      </c>
      <c r="I674">
        <v>19</v>
      </c>
      <c r="J674">
        <v>2038.92004394</v>
      </c>
      <c r="K674">
        <v>6</v>
      </c>
      <c r="L674">
        <v>48</v>
      </c>
      <c r="M674" t="s">
        <v>332</v>
      </c>
      <c r="N674">
        <v>94</v>
      </c>
      <c r="O674" t="s">
        <v>333</v>
      </c>
      <c r="P674" t="s">
        <v>429</v>
      </c>
      <c r="Q674" t="s">
        <v>743</v>
      </c>
      <c r="R674" t="s">
        <v>954</v>
      </c>
      <c r="S674" s="2">
        <v>43361</v>
      </c>
      <c r="T674" t="s">
        <v>965</v>
      </c>
      <c r="U674">
        <v>0</v>
      </c>
      <c r="V674" t="s">
        <v>975</v>
      </c>
      <c r="X674">
        <v>0</v>
      </c>
      <c r="AA674">
        <v>1</v>
      </c>
      <c r="AB674">
        <v>0</v>
      </c>
      <c r="AC674" t="s">
        <v>1026</v>
      </c>
      <c r="AG674">
        <v>0</v>
      </c>
      <c r="AI674">
        <v>44.1610432</v>
      </c>
      <c r="AL674">
        <v>-108.18011685</v>
      </c>
      <c r="AN674" t="s">
        <v>1238</v>
      </c>
      <c r="AO674">
        <v>2.361682427256694</v>
      </c>
      <c r="AP674" t="s">
        <v>1525</v>
      </c>
      <c r="AQ674">
        <v>2018</v>
      </c>
      <c r="AR674">
        <v>97</v>
      </c>
    </row>
    <row r="675" spans="1:44">
      <c r="A675" t="s">
        <v>44</v>
      </c>
      <c r="C675" s="2">
        <v>43361</v>
      </c>
      <c r="D675" t="s">
        <v>103</v>
      </c>
      <c r="E675">
        <v>120</v>
      </c>
      <c r="F675" t="s">
        <v>149</v>
      </c>
      <c r="G675" t="s">
        <v>281</v>
      </c>
      <c r="H675">
        <v>0.125</v>
      </c>
      <c r="I675">
        <v>19</v>
      </c>
      <c r="J675">
        <v>2038.92004394</v>
      </c>
      <c r="K675">
        <v>6</v>
      </c>
      <c r="L675">
        <v>48</v>
      </c>
      <c r="M675" t="s">
        <v>332</v>
      </c>
      <c r="N675">
        <v>94</v>
      </c>
      <c r="O675" t="s">
        <v>333</v>
      </c>
      <c r="P675" t="s">
        <v>429</v>
      </c>
      <c r="Q675" t="s">
        <v>743</v>
      </c>
      <c r="R675" t="s">
        <v>954</v>
      </c>
      <c r="S675" s="2">
        <v>43361</v>
      </c>
      <c r="T675" t="s">
        <v>965</v>
      </c>
      <c r="U675">
        <v>0</v>
      </c>
      <c r="V675" t="s">
        <v>975</v>
      </c>
      <c r="X675">
        <v>0</v>
      </c>
      <c r="AA675">
        <v>1</v>
      </c>
      <c r="AB675">
        <v>0</v>
      </c>
      <c r="AC675" t="s">
        <v>1026</v>
      </c>
      <c r="AG675">
        <v>0</v>
      </c>
      <c r="AI675">
        <v>44.1610432</v>
      </c>
      <c r="AL675">
        <v>-108.18011685</v>
      </c>
      <c r="AN675" t="s">
        <v>1238</v>
      </c>
      <c r="AO675">
        <v>2.361682427256694</v>
      </c>
      <c r="AP675" t="s">
        <v>1525</v>
      </c>
      <c r="AQ675">
        <v>2018</v>
      </c>
      <c r="AR675">
        <v>97</v>
      </c>
    </row>
    <row r="676" spans="1:44">
      <c r="A676" t="s">
        <v>44</v>
      </c>
      <c r="C676" s="2">
        <v>43361</v>
      </c>
      <c r="D676" t="s">
        <v>103</v>
      </c>
      <c r="E676">
        <v>120</v>
      </c>
      <c r="F676" t="s">
        <v>149</v>
      </c>
      <c r="G676" t="s">
        <v>281</v>
      </c>
      <c r="H676">
        <v>0.125</v>
      </c>
      <c r="I676">
        <v>19</v>
      </c>
      <c r="J676">
        <v>2038.92004394</v>
      </c>
      <c r="K676">
        <v>5</v>
      </c>
      <c r="L676">
        <v>48</v>
      </c>
      <c r="M676" t="s">
        <v>332</v>
      </c>
      <c r="N676">
        <v>94</v>
      </c>
      <c r="O676" t="s">
        <v>333</v>
      </c>
      <c r="P676" t="s">
        <v>429</v>
      </c>
      <c r="Q676" t="s">
        <v>743</v>
      </c>
      <c r="R676" t="s">
        <v>954</v>
      </c>
      <c r="S676" s="2">
        <v>43361</v>
      </c>
      <c r="T676" t="s">
        <v>965</v>
      </c>
      <c r="U676">
        <v>0</v>
      </c>
      <c r="V676" t="s">
        <v>975</v>
      </c>
      <c r="X676">
        <v>0</v>
      </c>
      <c r="AA676">
        <v>1</v>
      </c>
      <c r="AB676">
        <v>0</v>
      </c>
      <c r="AC676" t="s">
        <v>1026</v>
      </c>
      <c r="AG676">
        <v>0</v>
      </c>
      <c r="AI676">
        <v>44.16095558</v>
      </c>
      <c r="AL676">
        <v>-108.16002044</v>
      </c>
      <c r="AN676" t="s">
        <v>1240</v>
      </c>
      <c r="AO676">
        <v>2.675764415039292</v>
      </c>
      <c r="AP676" t="s">
        <v>1519</v>
      </c>
      <c r="AQ676">
        <v>2018</v>
      </c>
      <c r="AR676">
        <v>97</v>
      </c>
    </row>
    <row r="677" spans="1:44">
      <c r="A677" t="s">
        <v>44</v>
      </c>
      <c r="C677" s="2">
        <v>43361</v>
      </c>
      <c r="D677" t="s">
        <v>103</v>
      </c>
      <c r="E677">
        <v>120</v>
      </c>
      <c r="F677" t="s">
        <v>149</v>
      </c>
      <c r="G677" t="s">
        <v>281</v>
      </c>
      <c r="H677">
        <v>0.125</v>
      </c>
      <c r="I677">
        <v>19</v>
      </c>
      <c r="J677">
        <v>2038.92004394</v>
      </c>
      <c r="K677">
        <v>5</v>
      </c>
      <c r="L677">
        <v>48</v>
      </c>
      <c r="M677" t="s">
        <v>332</v>
      </c>
      <c r="N677">
        <v>94</v>
      </c>
      <c r="O677" t="s">
        <v>333</v>
      </c>
      <c r="P677" t="s">
        <v>429</v>
      </c>
      <c r="Q677" t="s">
        <v>743</v>
      </c>
      <c r="R677" t="s">
        <v>954</v>
      </c>
      <c r="S677" s="2">
        <v>43361</v>
      </c>
      <c r="T677" t="s">
        <v>965</v>
      </c>
      <c r="U677">
        <v>0</v>
      </c>
      <c r="V677" t="s">
        <v>975</v>
      </c>
      <c r="X677">
        <v>0</v>
      </c>
      <c r="AA677">
        <v>1</v>
      </c>
      <c r="AB677">
        <v>0</v>
      </c>
      <c r="AC677" t="s">
        <v>1026</v>
      </c>
      <c r="AG677">
        <v>0</v>
      </c>
      <c r="AI677">
        <v>44.16095558</v>
      </c>
      <c r="AL677">
        <v>-108.16002044</v>
      </c>
      <c r="AN677" t="s">
        <v>1240</v>
      </c>
      <c r="AO677">
        <v>2.675764415039292</v>
      </c>
      <c r="AP677" t="s">
        <v>1519</v>
      </c>
      <c r="AQ677">
        <v>2018</v>
      </c>
      <c r="AR677">
        <v>97</v>
      </c>
    </row>
    <row r="678" spans="1:44">
      <c r="A678" t="s">
        <v>44</v>
      </c>
      <c r="C678" s="2">
        <v>41128</v>
      </c>
      <c r="D678" t="s">
        <v>47</v>
      </c>
      <c r="E678">
        <v>120</v>
      </c>
      <c r="F678" t="s">
        <v>150</v>
      </c>
      <c r="G678" t="s">
        <v>282</v>
      </c>
      <c r="H678">
        <v>0.125</v>
      </c>
      <c r="I678">
        <v>15</v>
      </c>
      <c r="J678">
        <v>200</v>
      </c>
      <c r="K678">
        <v>9</v>
      </c>
      <c r="L678">
        <v>48</v>
      </c>
      <c r="M678" t="s">
        <v>332</v>
      </c>
      <c r="N678">
        <v>94</v>
      </c>
      <c r="O678" t="s">
        <v>333</v>
      </c>
      <c r="P678" t="s">
        <v>341</v>
      </c>
      <c r="Q678" t="s">
        <v>744</v>
      </c>
      <c r="R678" t="s">
        <v>954</v>
      </c>
      <c r="S678" s="2">
        <v>41128</v>
      </c>
      <c r="T678" t="s">
        <v>965</v>
      </c>
      <c r="U678">
        <v>0</v>
      </c>
      <c r="V678" t="s">
        <v>975</v>
      </c>
      <c r="AA678">
        <v>1</v>
      </c>
      <c r="AB678">
        <v>0</v>
      </c>
      <c r="AC678" t="s">
        <v>1027</v>
      </c>
      <c r="AI678">
        <v>44.14646744</v>
      </c>
      <c r="AL678">
        <v>-108.13982467</v>
      </c>
      <c r="AN678" t="s">
        <v>1233</v>
      </c>
      <c r="AO678">
        <v>2.668156399619456</v>
      </c>
      <c r="AP678" t="s">
        <v>1519</v>
      </c>
      <c r="AQ678">
        <v>2012</v>
      </c>
      <c r="AR678">
        <v>97</v>
      </c>
    </row>
    <row r="679" spans="1:44">
      <c r="A679" t="s">
        <v>44</v>
      </c>
      <c r="C679" s="2">
        <v>41128</v>
      </c>
      <c r="D679" t="s">
        <v>47</v>
      </c>
      <c r="E679">
        <v>120</v>
      </c>
      <c r="F679" t="s">
        <v>150</v>
      </c>
      <c r="G679" t="s">
        <v>283</v>
      </c>
      <c r="H679">
        <v>0.125</v>
      </c>
      <c r="I679">
        <v>12</v>
      </c>
      <c r="J679">
        <v>1360.39001464</v>
      </c>
      <c r="K679">
        <v>18</v>
      </c>
      <c r="L679">
        <v>48</v>
      </c>
      <c r="M679" t="s">
        <v>332</v>
      </c>
      <c r="N679">
        <v>94</v>
      </c>
      <c r="O679" t="s">
        <v>333</v>
      </c>
      <c r="P679" t="s">
        <v>341</v>
      </c>
      <c r="Q679" t="s">
        <v>745</v>
      </c>
      <c r="R679" t="s">
        <v>954</v>
      </c>
      <c r="S679" s="2">
        <v>41128</v>
      </c>
      <c r="T679" t="s">
        <v>965</v>
      </c>
      <c r="U679">
        <v>0</v>
      </c>
      <c r="V679" t="s">
        <v>975</v>
      </c>
      <c r="AA679">
        <v>1</v>
      </c>
      <c r="AB679">
        <v>0</v>
      </c>
      <c r="AC679" t="s">
        <v>1028</v>
      </c>
      <c r="AI679">
        <v>44.13206671</v>
      </c>
      <c r="AL679">
        <v>-108.17997152</v>
      </c>
      <c r="AN679" t="s">
        <v>1241</v>
      </c>
      <c r="AO679">
        <v>0.462517108291024</v>
      </c>
      <c r="AP679" t="s">
        <v>1519</v>
      </c>
      <c r="AQ679">
        <v>2012</v>
      </c>
      <c r="AR679">
        <v>97</v>
      </c>
    </row>
    <row r="680" spans="1:44">
      <c r="A680" t="s">
        <v>44</v>
      </c>
      <c r="C680" s="2">
        <v>41128</v>
      </c>
      <c r="D680" t="s">
        <v>47</v>
      </c>
      <c r="E680">
        <v>120</v>
      </c>
      <c r="F680" t="s">
        <v>150</v>
      </c>
      <c r="G680" t="s">
        <v>283</v>
      </c>
      <c r="H680">
        <v>0.125</v>
      </c>
      <c r="I680">
        <v>12</v>
      </c>
      <c r="J680">
        <v>2000.2199707</v>
      </c>
      <c r="K680">
        <v>9</v>
      </c>
      <c r="L680">
        <v>48</v>
      </c>
      <c r="M680" t="s">
        <v>332</v>
      </c>
      <c r="N680">
        <v>94</v>
      </c>
      <c r="O680" t="s">
        <v>333</v>
      </c>
      <c r="P680" t="s">
        <v>341</v>
      </c>
      <c r="Q680" t="s">
        <v>746</v>
      </c>
      <c r="R680" t="s">
        <v>954</v>
      </c>
      <c r="S680" s="2">
        <v>41128</v>
      </c>
      <c r="T680" t="s">
        <v>965</v>
      </c>
      <c r="U680">
        <v>0</v>
      </c>
      <c r="V680" t="s">
        <v>975</v>
      </c>
      <c r="AA680">
        <v>1</v>
      </c>
      <c r="AB680">
        <v>0</v>
      </c>
      <c r="AC680" t="s">
        <v>1028</v>
      </c>
      <c r="AI680">
        <v>44.14646744</v>
      </c>
      <c r="AL680">
        <v>-108.13982467</v>
      </c>
      <c r="AN680" t="s">
        <v>1233</v>
      </c>
      <c r="AO680">
        <v>2.668156399619456</v>
      </c>
      <c r="AP680" t="s">
        <v>1519</v>
      </c>
      <c r="AQ680">
        <v>2012</v>
      </c>
      <c r="AR680">
        <v>97</v>
      </c>
    </row>
    <row r="681" spans="1:44">
      <c r="A681" t="s">
        <v>44</v>
      </c>
      <c r="C681" s="2">
        <v>43782</v>
      </c>
      <c r="D681" t="s">
        <v>81</v>
      </c>
      <c r="E681">
        <v>60</v>
      </c>
      <c r="F681" t="s">
        <v>156</v>
      </c>
      <c r="G681" t="s">
        <v>268</v>
      </c>
      <c r="H681">
        <v>0.1667</v>
      </c>
      <c r="I681">
        <v>1280</v>
      </c>
      <c r="J681">
        <v>640</v>
      </c>
      <c r="K681">
        <v>16</v>
      </c>
      <c r="L681">
        <v>48</v>
      </c>
      <c r="M681" t="s">
        <v>332</v>
      </c>
      <c r="N681">
        <v>94</v>
      </c>
      <c r="O681" t="s">
        <v>333</v>
      </c>
      <c r="P681" t="s">
        <v>425</v>
      </c>
      <c r="Q681" t="s">
        <v>738</v>
      </c>
      <c r="R681" t="s">
        <v>954</v>
      </c>
      <c r="S681" s="2">
        <v>43782</v>
      </c>
      <c r="T681" t="s">
        <v>965</v>
      </c>
      <c r="U681">
        <v>0</v>
      </c>
      <c r="V681" t="s">
        <v>975</v>
      </c>
      <c r="X681">
        <v>0</v>
      </c>
      <c r="AA681">
        <v>0</v>
      </c>
      <c r="AB681">
        <v>1</v>
      </c>
      <c r="AC681" t="s">
        <v>1005</v>
      </c>
      <c r="AG681">
        <v>0</v>
      </c>
      <c r="AI681">
        <v>44.13204404</v>
      </c>
      <c r="AL681">
        <v>-108.13981686</v>
      </c>
      <c r="AN681" t="s">
        <v>1227</v>
      </c>
      <c r="AO681">
        <v>0.8902839770111711</v>
      </c>
      <c r="AP681" t="s">
        <v>1525</v>
      </c>
      <c r="AQ681">
        <v>2019</v>
      </c>
      <c r="AR681">
        <v>96</v>
      </c>
    </row>
    <row r="682" spans="1:44">
      <c r="A682" t="s">
        <v>44</v>
      </c>
      <c r="C682" s="2">
        <v>43361</v>
      </c>
      <c r="D682" t="s">
        <v>103</v>
      </c>
      <c r="E682">
        <v>120</v>
      </c>
      <c r="F682" t="s">
        <v>149</v>
      </c>
      <c r="G682" t="s">
        <v>268</v>
      </c>
      <c r="H682">
        <v>0.125</v>
      </c>
      <c r="I682">
        <v>26</v>
      </c>
      <c r="J682">
        <v>1960</v>
      </c>
      <c r="K682">
        <v>29</v>
      </c>
      <c r="L682">
        <v>48</v>
      </c>
      <c r="M682" t="s">
        <v>332</v>
      </c>
      <c r="N682">
        <v>94</v>
      </c>
      <c r="O682" t="s">
        <v>333</v>
      </c>
      <c r="P682" t="s">
        <v>426</v>
      </c>
      <c r="Q682" t="s">
        <v>740</v>
      </c>
      <c r="R682" t="s">
        <v>954</v>
      </c>
      <c r="S682" s="2">
        <v>43361</v>
      </c>
      <c r="T682" t="s">
        <v>965</v>
      </c>
      <c r="U682">
        <v>0</v>
      </c>
      <c r="V682" t="s">
        <v>975</v>
      </c>
      <c r="X682">
        <v>0</v>
      </c>
      <c r="AA682">
        <v>1</v>
      </c>
      <c r="AB682">
        <v>0</v>
      </c>
      <c r="AC682" t="s">
        <v>1005</v>
      </c>
      <c r="AG682">
        <v>0</v>
      </c>
      <c r="AI682">
        <v>44.10303692</v>
      </c>
      <c r="AL682">
        <v>-108.15973742</v>
      </c>
      <c r="AN682" t="s">
        <v>1229</v>
      </c>
      <c r="AO682">
        <v>1.588318088298859</v>
      </c>
      <c r="AP682" t="s">
        <v>1522</v>
      </c>
      <c r="AQ682">
        <v>2018</v>
      </c>
      <c r="AR682">
        <v>96</v>
      </c>
    </row>
    <row r="683" spans="1:44">
      <c r="A683" t="s">
        <v>44</v>
      </c>
      <c r="C683" s="2">
        <v>43361</v>
      </c>
      <c r="D683" t="s">
        <v>103</v>
      </c>
      <c r="E683">
        <v>120</v>
      </c>
      <c r="F683" t="s">
        <v>149</v>
      </c>
      <c r="G683" t="s">
        <v>268</v>
      </c>
      <c r="H683">
        <v>0.125</v>
      </c>
      <c r="I683">
        <v>26</v>
      </c>
      <c r="J683">
        <v>1960</v>
      </c>
      <c r="K683">
        <v>30</v>
      </c>
      <c r="L683">
        <v>48</v>
      </c>
      <c r="M683" t="s">
        <v>332</v>
      </c>
      <c r="N683">
        <v>94</v>
      </c>
      <c r="O683" t="s">
        <v>333</v>
      </c>
      <c r="P683" t="s">
        <v>426</v>
      </c>
      <c r="Q683" t="s">
        <v>740</v>
      </c>
      <c r="R683" t="s">
        <v>954</v>
      </c>
      <c r="S683" s="2">
        <v>43361</v>
      </c>
      <c r="T683" t="s">
        <v>965</v>
      </c>
      <c r="U683">
        <v>0</v>
      </c>
      <c r="V683" t="s">
        <v>975</v>
      </c>
      <c r="X683">
        <v>0</v>
      </c>
      <c r="AA683">
        <v>1</v>
      </c>
      <c r="AB683">
        <v>0</v>
      </c>
      <c r="AC683" t="s">
        <v>1005</v>
      </c>
      <c r="AG683">
        <v>0</v>
      </c>
      <c r="AI683">
        <v>44.10308259</v>
      </c>
      <c r="AL683">
        <v>-108.17971938</v>
      </c>
      <c r="AN683" t="s">
        <v>1230</v>
      </c>
      <c r="AO683">
        <v>2.395463370493709</v>
      </c>
      <c r="AP683" t="s">
        <v>1522</v>
      </c>
      <c r="AQ683">
        <v>2018</v>
      </c>
      <c r="AR683">
        <v>96</v>
      </c>
    </row>
    <row r="684" spans="1:44">
      <c r="A684" t="s">
        <v>44</v>
      </c>
      <c r="C684" s="2">
        <v>43361</v>
      </c>
      <c r="D684" t="s">
        <v>103</v>
      </c>
      <c r="E684">
        <v>120</v>
      </c>
      <c r="F684" t="s">
        <v>149</v>
      </c>
      <c r="G684" t="s">
        <v>268</v>
      </c>
      <c r="H684">
        <v>0.125</v>
      </c>
      <c r="I684">
        <v>26</v>
      </c>
      <c r="J684">
        <v>1960</v>
      </c>
      <c r="K684">
        <v>28</v>
      </c>
      <c r="L684">
        <v>48</v>
      </c>
      <c r="M684" t="s">
        <v>332</v>
      </c>
      <c r="N684">
        <v>94</v>
      </c>
      <c r="O684" t="s">
        <v>333</v>
      </c>
      <c r="P684" t="s">
        <v>426</v>
      </c>
      <c r="Q684" t="s">
        <v>740</v>
      </c>
      <c r="R684" t="s">
        <v>954</v>
      </c>
      <c r="S684" s="2">
        <v>43361</v>
      </c>
      <c r="T684" t="s">
        <v>965</v>
      </c>
      <c r="U684">
        <v>0</v>
      </c>
      <c r="V684" t="s">
        <v>975</v>
      </c>
      <c r="X684">
        <v>0</v>
      </c>
      <c r="AA684">
        <v>1</v>
      </c>
      <c r="AB684">
        <v>0</v>
      </c>
      <c r="AC684" t="s">
        <v>1005</v>
      </c>
      <c r="AG684">
        <v>0</v>
      </c>
      <c r="AI684">
        <v>44.10297217</v>
      </c>
      <c r="AL684">
        <v>-108.13970969</v>
      </c>
      <c r="AN684" t="s">
        <v>1231</v>
      </c>
      <c r="AO684">
        <v>1.134585528019269</v>
      </c>
      <c r="AP684" t="s">
        <v>1524</v>
      </c>
      <c r="AQ684">
        <v>2018</v>
      </c>
      <c r="AR684">
        <v>96</v>
      </c>
    </row>
    <row r="685" spans="1:44">
      <c r="A685" t="s">
        <v>44</v>
      </c>
      <c r="C685" s="2">
        <v>43361</v>
      </c>
      <c r="D685" t="s">
        <v>103</v>
      </c>
      <c r="E685">
        <v>120</v>
      </c>
      <c r="F685" t="s">
        <v>149</v>
      </c>
      <c r="G685" t="s">
        <v>268</v>
      </c>
      <c r="H685">
        <v>0.125</v>
      </c>
      <c r="I685">
        <v>26</v>
      </c>
      <c r="J685">
        <v>1960</v>
      </c>
      <c r="K685">
        <v>27</v>
      </c>
      <c r="L685">
        <v>48</v>
      </c>
      <c r="M685" t="s">
        <v>332</v>
      </c>
      <c r="N685">
        <v>94</v>
      </c>
      <c r="O685" t="s">
        <v>333</v>
      </c>
      <c r="P685" t="s">
        <v>426</v>
      </c>
      <c r="Q685" t="s">
        <v>740</v>
      </c>
      <c r="R685" t="s">
        <v>954</v>
      </c>
      <c r="S685" s="2">
        <v>43361</v>
      </c>
      <c r="T685" t="s">
        <v>965</v>
      </c>
      <c r="U685">
        <v>0</v>
      </c>
      <c r="V685" t="s">
        <v>975</v>
      </c>
      <c r="X685">
        <v>0</v>
      </c>
      <c r="AA685">
        <v>1</v>
      </c>
      <c r="AB685">
        <v>0</v>
      </c>
      <c r="AC685" t="s">
        <v>1005</v>
      </c>
      <c r="AG685">
        <v>0</v>
      </c>
      <c r="AI685">
        <v>44.10288834</v>
      </c>
      <c r="AL685">
        <v>-108.11954462</v>
      </c>
      <c r="AN685" t="s">
        <v>1242</v>
      </c>
      <c r="AO685">
        <v>1.432971722852028</v>
      </c>
      <c r="AP685" t="s">
        <v>1523</v>
      </c>
      <c r="AQ685">
        <v>2018</v>
      </c>
      <c r="AR685">
        <v>96</v>
      </c>
    </row>
    <row r="686" spans="1:44">
      <c r="A686" t="s">
        <v>44</v>
      </c>
      <c r="C686" s="2">
        <v>43361</v>
      </c>
      <c r="D686" t="s">
        <v>103</v>
      </c>
      <c r="E686">
        <v>120</v>
      </c>
      <c r="F686" t="s">
        <v>149</v>
      </c>
      <c r="G686" t="s">
        <v>268</v>
      </c>
      <c r="H686">
        <v>0.125</v>
      </c>
      <c r="I686">
        <v>26</v>
      </c>
      <c r="J686">
        <v>2360</v>
      </c>
      <c r="K686">
        <v>21</v>
      </c>
      <c r="L686">
        <v>48</v>
      </c>
      <c r="M686" t="s">
        <v>332</v>
      </c>
      <c r="N686">
        <v>94</v>
      </c>
      <c r="O686" t="s">
        <v>333</v>
      </c>
      <c r="P686" t="s">
        <v>427</v>
      </c>
      <c r="Q686" t="s">
        <v>741</v>
      </c>
      <c r="R686" t="s">
        <v>954</v>
      </c>
      <c r="S686" s="2">
        <v>43361</v>
      </c>
      <c r="T686" t="s">
        <v>965</v>
      </c>
      <c r="U686">
        <v>0</v>
      </c>
      <c r="V686" t="s">
        <v>975</v>
      </c>
      <c r="X686">
        <v>0</v>
      </c>
      <c r="AA686">
        <v>1</v>
      </c>
      <c r="AB686">
        <v>0</v>
      </c>
      <c r="AC686" t="s">
        <v>1005</v>
      </c>
      <c r="AG686">
        <v>0</v>
      </c>
      <c r="AI686">
        <v>44.11751764</v>
      </c>
      <c r="AL686">
        <v>-108.1397175</v>
      </c>
      <c r="AN686" t="s">
        <v>1232</v>
      </c>
      <c r="AO686">
        <v>0.1766289476263236</v>
      </c>
      <c r="AP686" t="s">
        <v>1522</v>
      </c>
      <c r="AQ686">
        <v>2018</v>
      </c>
      <c r="AR686">
        <v>96</v>
      </c>
    </row>
    <row r="687" spans="1:44">
      <c r="A687" t="s">
        <v>44</v>
      </c>
      <c r="C687" s="2">
        <v>43361</v>
      </c>
      <c r="D687" t="s">
        <v>103</v>
      </c>
      <c r="E687">
        <v>120</v>
      </c>
      <c r="F687" t="s">
        <v>149</v>
      </c>
      <c r="G687" t="s">
        <v>268</v>
      </c>
      <c r="H687">
        <v>0.125</v>
      </c>
      <c r="I687">
        <v>26</v>
      </c>
      <c r="J687">
        <v>2360</v>
      </c>
      <c r="K687">
        <v>9</v>
      </c>
      <c r="L687">
        <v>48</v>
      </c>
      <c r="M687" t="s">
        <v>332</v>
      </c>
      <c r="N687">
        <v>94</v>
      </c>
      <c r="O687" t="s">
        <v>333</v>
      </c>
      <c r="P687" t="s">
        <v>427</v>
      </c>
      <c r="Q687" t="s">
        <v>741</v>
      </c>
      <c r="R687" t="s">
        <v>954</v>
      </c>
      <c r="S687" s="2">
        <v>43361</v>
      </c>
      <c r="T687" t="s">
        <v>965</v>
      </c>
      <c r="U687">
        <v>0</v>
      </c>
      <c r="V687" t="s">
        <v>975</v>
      </c>
      <c r="X687">
        <v>0</v>
      </c>
      <c r="AA687">
        <v>1</v>
      </c>
      <c r="AB687">
        <v>0</v>
      </c>
      <c r="AC687" t="s">
        <v>1005</v>
      </c>
      <c r="AG687">
        <v>0</v>
      </c>
      <c r="AI687">
        <v>44.14646744</v>
      </c>
      <c r="AL687">
        <v>-108.13982467</v>
      </c>
      <c r="AN687" t="s">
        <v>1233</v>
      </c>
      <c r="AO687">
        <v>1.881340628322947</v>
      </c>
      <c r="AP687" t="s">
        <v>1525</v>
      </c>
      <c r="AQ687">
        <v>2018</v>
      </c>
      <c r="AR687">
        <v>96</v>
      </c>
    </row>
    <row r="688" spans="1:44">
      <c r="A688" t="s">
        <v>44</v>
      </c>
      <c r="C688" s="2">
        <v>43361</v>
      </c>
      <c r="D688" t="s">
        <v>103</v>
      </c>
      <c r="E688">
        <v>120</v>
      </c>
      <c r="F688" t="s">
        <v>149</v>
      </c>
      <c r="G688" t="s">
        <v>268</v>
      </c>
      <c r="H688">
        <v>0.125</v>
      </c>
      <c r="I688">
        <v>26</v>
      </c>
      <c r="J688">
        <v>2360</v>
      </c>
      <c r="K688">
        <v>9</v>
      </c>
      <c r="L688">
        <v>48</v>
      </c>
      <c r="M688" t="s">
        <v>332</v>
      </c>
      <c r="N688">
        <v>94</v>
      </c>
      <c r="O688" t="s">
        <v>333</v>
      </c>
      <c r="P688" t="s">
        <v>427</v>
      </c>
      <c r="Q688" t="s">
        <v>741</v>
      </c>
      <c r="R688" t="s">
        <v>954</v>
      </c>
      <c r="S688" s="2">
        <v>43361</v>
      </c>
      <c r="T688" t="s">
        <v>965</v>
      </c>
      <c r="U688">
        <v>0</v>
      </c>
      <c r="V688" t="s">
        <v>975</v>
      </c>
      <c r="X688">
        <v>0</v>
      </c>
      <c r="AA688">
        <v>1</v>
      </c>
      <c r="AB688">
        <v>0</v>
      </c>
      <c r="AC688" t="s">
        <v>1005</v>
      </c>
      <c r="AG688">
        <v>0</v>
      </c>
      <c r="AI688">
        <v>44.14646744</v>
      </c>
      <c r="AL688">
        <v>-108.13982467</v>
      </c>
      <c r="AN688" t="s">
        <v>1233</v>
      </c>
      <c r="AO688">
        <v>1.881340628322947</v>
      </c>
      <c r="AP688" t="s">
        <v>1525</v>
      </c>
      <c r="AQ688">
        <v>2018</v>
      </c>
      <c r="AR688">
        <v>96</v>
      </c>
    </row>
    <row r="689" spans="1:44">
      <c r="A689" t="s">
        <v>44</v>
      </c>
      <c r="C689" s="2">
        <v>43361</v>
      </c>
      <c r="D689" t="s">
        <v>103</v>
      </c>
      <c r="E689">
        <v>120</v>
      </c>
      <c r="F689" t="s">
        <v>149</v>
      </c>
      <c r="G689" t="s">
        <v>268</v>
      </c>
      <c r="H689">
        <v>0.125</v>
      </c>
      <c r="I689">
        <v>26</v>
      </c>
      <c r="J689">
        <v>2360</v>
      </c>
      <c r="K689">
        <v>17</v>
      </c>
      <c r="L689">
        <v>48</v>
      </c>
      <c r="M689" t="s">
        <v>332</v>
      </c>
      <c r="N689">
        <v>94</v>
      </c>
      <c r="O689" t="s">
        <v>333</v>
      </c>
      <c r="P689" t="s">
        <v>427</v>
      </c>
      <c r="Q689" t="s">
        <v>741</v>
      </c>
      <c r="R689" t="s">
        <v>954</v>
      </c>
      <c r="S689" s="2">
        <v>43361</v>
      </c>
      <c r="T689" t="s">
        <v>965</v>
      </c>
      <c r="U689">
        <v>0</v>
      </c>
      <c r="V689" t="s">
        <v>975</v>
      </c>
      <c r="X689">
        <v>0</v>
      </c>
      <c r="AA689">
        <v>1</v>
      </c>
      <c r="AB689">
        <v>0</v>
      </c>
      <c r="AC689" t="s">
        <v>1005</v>
      </c>
      <c r="AG689">
        <v>0</v>
      </c>
      <c r="AI689">
        <v>44.13207445</v>
      </c>
      <c r="AL689">
        <v>-108.15988275</v>
      </c>
      <c r="AN689" t="s">
        <v>1234</v>
      </c>
      <c r="AO689">
        <v>1.433925117553366</v>
      </c>
      <c r="AP689" t="s">
        <v>1521</v>
      </c>
      <c r="AQ689">
        <v>2018</v>
      </c>
      <c r="AR689">
        <v>96</v>
      </c>
    </row>
    <row r="690" spans="1:44">
      <c r="A690" t="s">
        <v>44</v>
      </c>
      <c r="C690" s="2">
        <v>43361</v>
      </c>
      <c r="D690" t="s">
        <v>103</v>
      </c>
      <c r="E690">
        <v>120</v>
      </c>
      <c r="F690" t="s">
        <v>149</v>
      </c>
      <c r="G690" t="s">
        <v>268</v>
      </c>
      <c r="H690">
        <v>0.125</v>
      </c>
      <c r="I690">
        <v>26</v>
      </c>
      <c r="J690">
        <v>2360</v>
      </c>
      <c r="K690">
        <v>9</v>
      </c>
      <c r="L690">
        <v>48</v>
      </c>
      <c r="M690" t="s">
        <v>332</v>
      </c>
      <c r="N690">
        <v>94</v>
      </c>
      <c r="O690" t="s">
        <v>333</v>
      </c>
      <c r="P690" t="s">
        <v>427</v>
      </c>
      <c r="Q690" t="s">
        <v>741</v>
      </c>
      <c r="R690" t="s">
        <v>954</v>
      </c>
      <c r="S690" s="2">
        <v>43361</v>
      </c>
      <c r="T690" t="s">
        <v>965</v>
      </c>
      <c r="U690">
        <v>0</v>
      </c>
      <c r="V690" t="s">
        <v>975</v>
      </c>
      <c r="X690">
        <v>0</v>
      </c>
      <c r="AA690">
        <v>1</v>
      </c>
      <c r="AB690">
        <v>0</v>
      </c>
      <c r="AC690" t="s">
        <v>1005</v>
      </c>
      <c r="AG690">
        <v>0</v>
      </c>
      <c r="AI690">
        <v>44.14646744</v>
      </c>
      <c r="AL690">
        <v>-108.13982467</v>
      </c>
      <c r="AN690" t="s">
        <v>1233</v>
      </c>
      <c r="AO690">
        <v>1.881340628322947</v>
      </c>
      <c r="AP690" t="s">
        <v>1525</v>
      </c>
      <c r="AQ690">
        <v>2018</v>
      </c>
      <c r="AR690">
        <v>96</v>
      </c>
    </row>
    <row r="691" spans="1:44">
      <c r="A691" t="s">
        <v>44</v>
      </c>
      <c r="C691" s="2">
        <v>43361</v>
      </c>
      <c r="D691" t="s">
        <v>103</v>
      </c>
      <c r="E691">
        <v>120</v>
      </c>
      <c r="F691" t="s">
        <v>149</v>
      </c>
      <c r="G691" t="s">
        <v>268</v>
      </c>
      <c r="H691">
        <v>0.125</v>
      </c>
      <c r="I691">
        <v>26</v>
      </c>
      <c r="J691">
        <v>2360</v>
      </c>
      <c r="K691">
        <v>20</v>
      </c>
      <c r="L691">
        <v>48</v>
      </c>
      <c r="M691" t="s">
        <v>332</v>
      </c>
      <c r="N691">
        <v>94</v>
      </c>
      <c r="O691" t="s">
        <v>333</v>
      </c>
      <c r="P691" t="s">
        <v>427</v>
      </c>
      <c r="Q691" t="s">
        <v>741</v>
      </c>
      <c r="R691" t="s">
        <v>954</v>
      </c>
      <c r="S691" s="2">
        <v>43361</v>
      </c>
      <c r="T691" t="s">
        <v>965</v>
      </c>
      <c r="U691">
        <v>0</v>
      </c>
      <c r="V691" t="s">
        <v>975</v>
      </c>
      <c r="X691">
        <v>0</v>
      </c>
      <c r="AA691">
        <v>1</v>
      </c>
      <c r="AB691">
        <v>0</v>
      </c>
      <c r="AC691" t="s">
        <v>1005</v>
      </c>
      <c r="AG691">
        <v>0</v>
      </c>
      <c r="AI691">
        <v>44.1176129</v>
      </c>
      <c r="AL691">
        <v>-108.1597376</v>
      </c>
      <c r="AN691" t="s">
        <v>1235</v>
      </c>
      <c r="AO691">
        <v>1.129053591732102</v>
      </c>
      <c r="AP691" t="s">
        <v>1526</v>
      </c>
      <c r="AQ691">
        <v>2018</v>
      </c>
      <c r="AR691">
        <v>96</v>
      </c>
    </row>
    <row r="692" spans="1:44">
      <c r="A692" t="s">
        <v>44</v>
      </c>
      <c r="C692" s="2">
        <v>43361</v>
      </c>
      <c r="D692" t="s">
        <v>103</v>
      </c>
      <c r="E692">
        <v>120</v>
      </c>
      <c r="F692" t="s">
        <v>149</v>
      </c>
      <c r="G692" t="s">
        <v>268</v>
      </c>
      <c r="H692">
        <v>0.125</v>
      </c>
      <c r="I692">
        <v>26</v>
      </c>
      <c r="J692">
        <v>2360</v>
      </c>
      <c r="K692">
        <v>9</v>
      </c>
      <c r="L692">
        <v>48</v>
      </c>
      <c r="M692" t="s">
        <v>332</v>
      </c>
      <c r="N692">
        <v>94</v>
      </c>
      <c r="O692" t="s">
        <v>333</v>
      </c>
      <c r="P692" t="s">
        <v>427</v>
      </c>
      <c r="Q692" t="s">
        <v>741</v>
      </c>
      <c r="R692" t="s">
        <v>954</v>
      </c>
      <c r="S692" s="2">
        <v>43361</v>
      </c>
      <c r="T692" t="s">
        <v>965</v>
      </c>
      <c r="U692">
        <v>0</v>
      </c>
      <c r="V692" t="s">
        <v>975</v>
      </c>
      <c r="X692">
        <v>0</v>
      </c>
      <c r="AA692">
        <v>1</v>
      </c>
      <c r="AB692">
        <v>0</v>
      </c>
      <c r="AC692" t="s">
        <v>1005</v>
      </c>
      <c r="AG692">
        <v>0</v>
      </c>
      <c r="AI692">
        <v>44.14646744</v>
      </c>
      <c r="AL692">
        <v>-108.13982467</v>
      </c>
      <c r="AN692" t="s">
        <v>1233</v>
      </c>
      <c r="AO692">
        <v>1.881340628322947</v>
      </c>
      <c r="AP692" t="s">
        <v>1525</v>
      </c>
      <c r="AQ692">
        <v>2018</v>
      </c>
      <c r="AR692">
        <v>96</v>
      </c>
    </row>
    <row r="693" spans="1:44">
      <c r="A693" t="s">
        <v>44</v>
      </c>
      <c r="C693" s="2">
        <v>43361</v>
      </c>
      <c r="D693" t="s">
        <v>103</v>
      </c>
      <c r="E693">
        <v>120</v>
      </c>
      <c r="F693" t="s">
        <v>149</v>
      </c>
      <c r="G693" t="s">
        <v>268</v>
      </c>
      <c r="H693">
        <v>0.125</v>
      </c>
      <c r="I693">
        <v>26</v>
      </c>
      <c r="J693">
        <v>1520.09997558</v>
      </c>
      <c r="K693">
        <v>33</v>
      </c>
      <c r="L693">
        <v>48</v>
      </c>
      <c r="M693" t="s">
        <v>332</v>
      </c>
      <c r="N693">
        <v>94</v>
      </c>
      <c r="O693" t="s">
        <v>333</v>
      </c>
      <c r="P693" t="s">
        <v>428</v>
      </c>
      <c r="Q693" t="s">
        <v>742</v>
      </c>
      <c r="R693" t="s">
        <v>954</v>
      </c>
      <c r="S693" s="2">
        <v>43361</v>
      </c>
      <c r="T693" t="s">
        <v>965</v>
      </c>
      <c r="U693">
        <v>0</v>
      </c>
      <c r="V693" t="s">
        <v>975</v>
      </c>
      <c r="X693">
        <v>0</v>
      </c>
      <c r="AA693">
        <v>1</v>
      </c>
      <c r="AB693">
        <v>0</v>
      </c>
      <c r="AC693" t="s">
        <v>1005</v>
      </c>
      <c r="AG693">
        <v>0</v>
      </c>
      <c r="AI693">
        <v>44.08842669</v>
      </c>
      <c r="AL693">
        <v>-108.13977055</v>
      </c>
      <c r="AN693" t="s">
        <v>1243</v>
      </c>
      <c r="AO693">
        <v>2.1360875630092</v>
      </c>
      <c r="AP693" t="s">
        <v>1524</v>
      </c>
      <c r="AQ693">
        <v>2018</v>
      </c>
      <c r="AR693">
        <v>96</v>
      </c>
    </row>
    <row r="694" spans="1:44">
      <c r="A694" t="s">
        <v>44</v>
      </c>
      <c r="C694" s="2">
        <v>43361</v>
      </c>
      <c r="D694" t="s">
        <v>103</v>
      </c>
      <c r="E694">
        <v>120</v>
      </c>
      <c r="F694" t="s">
        <v>149</v>
      </c>
      <c r="G694" t="s">
        <v>268</v>
      </c>
      <c r="H694">
        <v>0.125</v>
      </c>
      <c r="I694">
        <v>26</v>
      </c>
      <c r="J694">
        <v>1520.09997558</v>
      </c>
      <c r="K694">
        <v>32</v>
      </c>
      <c r="L694">
        <v>48</v>
      </c>
      <c r="M694" t="s">
        <v>332</v>
      </c>
      <c r="N694">
        <v>94</v>
      </c>
      <c r="O694" t="s">
        <v>333</v>
      </c>
      <c r="P694" t="s">
        <v>428</v>
      </c>
      <c r="Q694" t="s">
        <v>742</v>
      </c>
      <c r="R694" t="s">
        <v>954</v>
      </c>
      <c r="S694" s="2">
        <v>43361</v>
      </c>
      <c r="T694" t="s">
        <v>965</v>
      </c>
      <c r="U694">
        <v>0</v>
      </c>
      <c r="V694" t="s">
        <v>975</v>
      </c>
      <c r="X694">
        <v>0</v>
      </c>
      <c r="AA694">
        <v>1</v>
      </c>
      <c r="AB694">
        <v>0</v>
      </c>
      <c r="AC694" t="s">
        <v>1005</v>
      </c>
      <c r="AG694">
        <v>0</v>
      </c>
      <c r="AI694">
        <v>44.08846093</v>
      </c>
      <c r="AL694">
        <v>-108.15984406</v>
      </c>
      <c r="AN694" t="s">
        <v>1237</v>
      </c>
      <c r="AO694">
        <v>2.410361268101685</v>
      </c>
      <c r="AP694" t="s">
        <v>1522</v>
      </c>
      <c r="AQ694">
        <v>2018</v>
      </c>
      <c r="AR694">
        <v>96</v>
      </c>
    </row>
    <row r="695" spans="1:44">
      <c r="A695" t="s">
        <v>44</v>
      </c>
      <c r="C695" s="2">
        <v>43361</v>
      </c>
      <c r="D695" t="s">
        <v>103</v>
      </c>
      <c r="E695">
        <v>120</v>
      </c>
      <c r="F695" t="s">
        <v>149</v>
      </c>
      <c r="G695" t="s">
        <v>268</v>
      </c>
      <c r="H695">
        <v>0.125</v>
      </c>
      <c r="I695">
        <v>26</v>
      </c>
      <c r="J695">
        <v>1520.09997558</v>
      </c>
      <c r="K695">
        <v>34</v>
      </c>
      <c r="L695">
        <v>48</v>
      </c>
      <c r="M695" t="s">
        <v>332</v>
      </c>
      <c r="N695">
        <v>94</v>
      </c>
      <c r="O695" t="s">
        <v>333</v>
      </c>
      <c r="P695" t="s">
        <v>428</v>
      </c>
      <c r="Q695" t="s">
        <v>742</v>
      </c>
      <c r="R695" t="s">
        <v>954</v>
      </c>
      <c r="S695" s="2">
        <v>43361</v>
      </c>
      <c r="T695" t="s">
        <v>965</v>
      </c>
      <c r="U695">
        <v>0</v>
      </c>
      <c r="V695" t="s">
        <v>975</v>
      </c>
      <c r="X695">
        <v>0</v>
      </c>
      <c r="AA695">
        <v>1</v>
      </c>
      <c r="AB695">
        <v>0</v>
      </c>
      <c r="AC695" t="s">
        <v>1005</v>
      </c>
      <c r="AG695">
        <v>0</v>
      </c>
      <c r="AI695">
        <v>44.08830853</v>
      </c>
      <c r="AL695">
        <v>-108.11970467</v>
      </c>
      <c r="AN695" t="s">
        <v>1244</v>
      </c>
      <c r="AO695">
        <v>2.310030267913563</v>
      </c>
      <c r="AP695" t="s">
        <v>1523</v>
      </c>
      <c r="AQ695">
        <v>2018</v>
      </c>
      <c r="AR695">
        <v>96</v>
      </c>
    </row>
    <row r="696" spans="1:44">
      <c r="A696" t="s">
        <v>44</v>
      </c>
      <c r="C696" s="2">
        <v>43361</v>
      </c>
      <c r="D696" t="s">
        <v>103</v>
      </c>
      <c r="E696">
        <v>120</v>
      </c>
      <c r="F696" t="s">
        <v>149</v>
      </c>
      <c r="G696" t="s">
        <v>281</v>
      </c>
      <c r="H696">
        <v>0.125</v>
      </c>
      <c r="I696">
        <v>19</v>
      </c>
      <c r="J696">
        <v>2038.92004394</v>
      </c>
      <c r="K696">
        <v>4</v>
      </c>
      <c r="L696">
        <v>48</v>
      </c>
      <c r="M696" t="s">
        <v>332</v>
      </c>
      <c r="N696">
        <v>94</v>
      </c>
      <c r="O696" t="s">
        <v>333</v>
      </c>
      <c r="P696" t="s">
        <v>429</v>
      </c>
      <c r="Q696" t="s">
        <v>743</v>
      </c>
      <c r="R696" t="s">
        <v>954</v>
      </c>
      <c r="S696" s="2">
        <v>43361</v>
      </c>
      <c r="T696" t="s">
        <v>965</v>
      </c>
      <c r="U696">
        <v>0</v>
      </c>
      <c r="V696" t="s">
        <v>975</v>
      </c>
      <c r="X696">
        <v>0</v>
      </c>
      <c r="AA696">
        <v>1</v>
      </c>
      <c r="AB696">
        <v>0</v>
      </c>
      <c r="AC696" t="s">
        <v>1026</v>
      </c>
      <c r="AG696">
        <v>0</v>
      </c>
      <c r="AI696">
        <v>44.16095569</v>
      </c>
      <c r="AL696">
        <v>-108.13993166</v>
      </c>
      <c r="AN696" t="s">
        <v>1245</v>
      </c>
      <c r="AO696">
        <v>2.880675323113752</v>
      </c>
      <c r="AP696" t="s">
        <v>1525</v>
      </c>
      <c r="AQ696">
        <v>2018</v>
      </c>
      <c r="AR696">
        <v>96</v>
      </c>
    </row>
    <row r="697" spans="1:44">
      <c r="A697" t="s">
        <v>44</v>
      </c>
      <c r="C697" s="2">
        <v>43361</v>
      </c>
      <c r="D697" t="s">
        <v>103</v>
      </c>
      <c r="E697">
        <v>120</v>
      </c>
      <c r="F697" t="s">
        <v>149</v>
      </c>
      <c r="G697" t="s">
        <v>281</v>
      </c>
      <c r="H697">
        <v>0.125</v>
      </c>
      <c r="I697">
        <v>19</v>
      </c>
      <c r="J697">
        <v>2038.92004394</v>
      </c>
      <c r="K697">
        <v>8</v>
      </c>
      <c r="L697">
        <v>48</v>
      </c>
      <c r="M697" t="s">
        <v>332</v>
      </c>
      <c r="N697">
        <v>94</v>
      </c>
      <c r="O697" t="s">
        <v>333</v>
      </c>
      <c r="P697" t="s">
        <v>429</v>
      </c>
      <c r="Q697" t="s">
        <v>743</v>
      </c>
      <c r="R697" t="s">
        <v>954</v>
      </c>
      <c r="S697" s="2">
        <v>43361</v>
      </c>
      <c r="T697" t="s">
        <v>965</v>
      </c>
      <c r="U697">
        <v>0</v>
      </c>
      <c r="V697" t="s">
        <v>975</v>
      </c>
      <c r="X697">
        <v>0</v>
      </c>
      <c r="AA697">
        <v>1</v>
      </c>
      <c r="AB697">
        <v>0</v>
      </c>
      <c r="AC697" t="s">
        <v>1026</v>
      </c>
      <c r="AG697">
        <v>0</v>
      </c>
      <c r="AI697">
        <v>44.14646352</v>
      </c>
      <c r="AL697">
        <v>-108.15996685</v>
      </c>
      <c r="AN697" t="s">
        <v>1239</v>
      </c>
      <c r="AO697">
        <v>2.192566955718161</v>
      </c>
      <c r="AP697" t="s">
        <v>1521</v>
      </c>
      <c r="AQ697">
        <v>2018</v>
      </c>
      <c r="AR697">
        <v>96</v>
      </c>
    </row>
    <row r="698" spans="1:44">
      <c r="A698" t="s">
        <v>44</v>
      </c>
      <c r="C698" s="2">
        <v>43361</v>
      </c>
      <c r="D698" t="s">
        <v>103</v>
      </c>
      <c r="E698">
        <v>120</v>
      </c>
      <c r="F698" t="s">
        <v>149</v>
      </c>
      <c r="G698" t="s">
        <v>281</v>
      </c>
      <c r="H698">
        <v>0.125</v>
      </c>
      <c r="I698">
        <v>19</v>
      </c>
      <c r="J698">
        <v>2038.92004394</v>
      </c>
      <c r="K698">
        <v>4</v>
      </c>
      <c r="L698">
        <v>48</v>
      </c>
      <c r="M698" t="s">
        <v>332</v>
      </c>
      <c r="N698">
        <v>94</v>
      </c>
      <c r="O698" t="s">
        <v>333</v>
      </c>
      <c r="P698" t="s">
        <v>429</v>
      </c>
      <c r="Q698" t="s">
        <v>743</v>
      </c>
      <c r="R698" t="s">
        <v>954</v>
      </c>
      <c r="S698" s="2">
        <v>43361</v>
      </c>
      <c r="T698" t="s">
        <v>965</v>
      </c>
      <c r="U698">
        <v>0</v>
      </c>
      <c r="V698" t="s">
        <v>975</v>
      </c>
      <c r="X698">
        <v>0</v>
      </c>
      <c r="AA698">
        <v>1</v>
      </c>
      <c r="AB698">
        <v>0</v>
      </c>
      <c r="AC698" t="s">
        <v>1026</v>
      </c>
      <c r="AG698">
        <v>0</v>
      </c>
      <c r="AI698">
        <v>44.16095569</v>
      </c>
      <c r="AL698">
        <v>-108.13993166</v>
      </c>
      <c r="AN698" t="s">
        <v>1245</v>
      </c>
      <c r="AO698">
        <v>2.880675323113752</v>
      </c>
      <c r="AP698" t="s">
        <v>1525</v>
      </c>
      <c r="AQ698">
        <v>2018</v>
      </c>
      <c r="AR698">
        <v>96</v>
      </c>
    </row>
    <row r="699" spans="1:44">
      <c r="A699" t="s">
        <v>44</v>
      </c>
      <c r="C699" s="2">
        <v>43361</v>
      </c>
      <c r="D699" t="s">
        <v>103</v>
      </c>
      <c r="E699">
        <v>120</v>
      </c>
      <c r="F699" t="s">
        <v>149</v>
      </c>
      <c r="G699" t="s">
        <v>281</v>
      </c>
      <c r="H699">
        <v>0.125</v>
      </c>
      <c r="I699">
        <v>19</v>
      </c>
      <c r="J699">
        <v>2038.92004394</v>
      </c>
      <c r="K699">
        <v>4</v>
      </c>
      <c r="L699">
        <v>48</v>
      </c>
      <c r="M699" t="s">
        <v>332</v>
      </c>
      <c r="N699">
        <v>94</v>
      </c>
      <c r="O699" t="s">
        <v>333</v>
      </c>
      <c r="P699" t="s">
        <v>429</v>
      </c>
      <c r="Q699" t="s">
        <v>743</v>
      </c>
      <c r="R699" t="s">
        <v>954</v>
      </c>
      <c r="S699" s="2">
        <v>43361</v>
      </c>
      <c r="T699" t="s">
        <v>965</v>
      </c>
      <c r="U699">
        <v>0</v>
      </c>
      <c r="V699" t="s">
        <v>975</v>
      </c>
      <c r="X699">
        <v>0</v>
      </c>
      <c r="AA699">
        <v>1</v>
      </c>
      <c r="AB699">
        <v>0</v>
      </c>
      <c r="AC699" t="s">
        <v>1026</v>
      </c>
      <c r="AG699">
        <v>0</v>
      </c>
      <c r="AI699">
        <v>44.16095569</v>
      </c>
      <c r="AL699">
        <v>-108.13993166</v>
      </c>
      <c r="AN699" t="s">
        <v>1245</v>
      </c>
      <c r="AO699">
        <v>2.880675323113752</v>
      </c>
      <c r="AP699" t="s">
        <v>1525</v>
      </c>
      <c r="AQ699">
        <v>2018</v>
      </c>
      <c r="AR699">
        <v>96</v>
      </c>
    </row>
    <row r="700" spans="1:44">
      <c r="A700" t="s">
        <v>44</v>
      </c>
      <c r="C700" s="2">
        <v>41128</v>
      </c>
      <c r="D700" t="s">
        <v>47</v>
      </c>
      <c r="E700">
        <v>120</v>
      </c>
      <c r="F700" t="s">
        <v>150</v>
      </c>
      <c r="G700" t="s">
        <v>284</v>
      </c>
      <c r="H700">
        <v>0.125</v>
      </c>
      <c r="I700">
        <v>16</v>
      </c>
      <c r="J700">
        <v>1120</v>
      </c>
      <c r="K700">
        <v>34</v>
      </c>
      <c r="L700">
        <v>48</v>
      </c>
      <c r="M700" t="s">
        <v>332</v>
      </c>
      <c r="N700">
        <v>94</v>
      </c>
      <c r="O700" t="s">
        <v>333</v>
      </c>
      <c r="P700" t="s">
        <v>341</v>
      </c>
      <c r="Q700" t="s">
        <v>747</v>
      </c>
      <c r="R700" t="s">
        <v>954</v>
      </c>
      <c r="S700" s="2">
        <v>41128</v>
      </c>
      <c r="T700" t="s">
        <v>965</v>
      </c>
      <c r="U700">
        <v>0</v>
      </c>
      <c r="V700" t="s">
        <v>975</v>
      </c>
      <c r="AA700">
        <v>1</v>
      </c>
      <c r="AB700">
        <v>0</v>
      </c>
      <c r="AC700" t="s">
        <v>1029</v>
      </c>
      <c r="AI700">
        <v>44.08830853</v>
      </c>
      <c r="AL700">
        <v>-108.11970467</v>
      </c>
      <c r="AN700" t="s">
        <v>1244</v>
      </c>
      <c r="AO700">
        <v>2.310030267913563</v>
      </c>
      <c r="AP700" t="s">
        <v>1523</v>
      </c>
      <c r="AQ700">
        <v>2012</v>
      </c>
      <c r="AR700">
        <v>96</v>
      </c>
    </row>
    <row r="701" spans="1:44">
      <c r="A701" t="s">
        <v>44</v>
      </c>
      <c r="C701" s="2">
        <v>41128</v>
      </c>
      <c r="D701" t="s">
        <v>47</v>
      </c>
      <c r="E701">
        <v>120</v>
      </c>
      <c r="F701" t="s">
        <v>150</v>
      </c>
      <c r="G701" t="s">
        <v>284</v>
      </c>
      <c r="H701">
        <v>0.125</v>
      </c>
      <c r="I701">
        <v>16</v>
      </c>
      <c r="J701">
        <v>1120</v>
      </c>
      <c r="K701">
        <v>35</v>
      </c>
      <c r="L701">
        <v>48</v>
      </c>
      <c r="M701" t="s">
        <v>332</v>
      </c>
      <c r="N701">
        <v>94</v>
      </c>
      <c r="O701" t="s">
        <v>333</v>
      </c>
      <c r="P701" t="s">
        <v>341</v>
      </c>
      <c r="Q701" t="s">
        <v>747</v>
      </c>
      <c r="R701" t="s">
        <v>954</v>
      </c>
      <c r="S701" s="2">
        <v>41128</v>
      </c>
      <c r="T701" t="s">
        <v>965</v>
      </c>
      <c r="U701">
        <v>0</v>
      </c>
      <c r="V701" t="s">
        <v>975</v>
      </c>
      <c r="AA701">
        <v>1</v>
      </c>
      <c r="AB701">
        <v>0</v>
      </c>
      <c r="AC701" t="s">
        <v>1029</v>
      </c>
      <c r="AI701">
        <v>44.08812171</v>
      </c>
      <c r="AL701">
        <v>-108.09962353</v>
      </c>
      <c r="AN701" t="s">
        <v>1246</v>
      </c>
      <c r="AO701">
        <v>2.850899733345567</v>
      </c>
      <c r="AP701" t="s">
        <v>1523</v>
      </c>
      <c r="AQ701">
        <v>2012</v>
      </c>
      <c r="AR701">
        <v>96</v>
      </c>
    </row>
    <row r="702" spans="1:44">
      <c r="A702" t="s">
        <v>44</v>
      </c>
      <c r="C702" s="2">
        <v>43361</v>
      </c>
      <c r="D702" t="s">
        <v>103</v>
      </c>
      <c r="E702">
        <v>120</v>
      </c>
      <c r="F702" t="s">
        <v>149</v>
      </c>
      <c r="G702" t="s">
        <v>268</v>
      </c>
      <c r="H702">
        <v>0.125</v>
      </c>
      <c r="I702">
        <v>16</v>
      </c>
      <c r="J702">
        <v>2360.41992187</v>
      </c>
      <c r="K702">
        <v>25</v>
      </c>
      <c r="L702">
        <v>48</v>
      </c>
      <c r="M702" t="s">
        <v>332</v>
      </c>
      <c r="N702">
        <v>94</v>
      </c>
      <c r="O702" t="s">
        <v>333</v>
      </c>
      <c r="P702" t="s">
        <v>430</v>
      </c>
      <c r="Q702" t="s">
        <v>748</v>
      </c>
      <c r="R702" t="s">
        <v>954</v>
      </c>
      <c r="S702" s="2">
        <v>43361</v>
      </c>
      <c r="T702" t="s">
        <v>965</v>
      </c>
      <c r="U702">
        <v>0</v>
      </c>
      <c r="V702" t="s">
        <v>975</v>
      </c>
      <c r="X702">
        <v>0</v>
      </c>
      <c r="AA702">
        <v>1</v>
      </c>
      <c r="AB702">
        <v>0</v>
      </c>
      <c r="AC702" t="s">
        <v>1005</v>
      </c>
      <c r="AG702">
        <v>0</v>
      </c>
      <c r="AI702">
        <v>44.10257952</v>
      </c>
      <c r="AL702">
        <v>-108.08603536</v>
      </c>
      <c r="AN702" t="s">
        <v>1247</v>
      </c>
      <c r="AO702">
        <v>2.794187518056733</v>
      </c>
      <c r="AP702" t="s">
        <v>1523</v>
      </c>
      <c r="AQ702">
        <v>2018</v>
      </c>
      <c r="AR702">
        <v>96</v>
      </c>
    </row>
    <row r="703" spans="1:44">
      <c r="A703" t="s">
        <v>44</v>
      </c>
      <c r="C703" s="2">
        <v>43361</v>
      </c>
      <c r="D703" t="s">
        <v>103</v>
      </c>
      <c r="E703">
        <v>120</v>
      </c>
      <c r="F703" t="s">
        <v>149</v>
      </c>
      <c r="G703" t="s">
        <v>268</v>
      </c>
      <c r="H703">
        <v>0.125</v>
      </c>
      <c r="I703">
        <v>16</v>
      </c>
      <c r="J703">
        <v>2360.41992187</v>
      </c>
      <c r="K703">
        <v>24</v>
      </c>
      <c r="L703">
        <v>48</v>
      </c>
      <c r="M703" t="s">
        <v>332</v>
      </c>
      <c r="N703">
        <v>94</v>
      </c>
      <c r="O703" t="s">
        <v>333</v>
      </c>
      <c r="P703" t="s">
        <v>430</v>
      </c>
      <c r="Q703" t="s">
        <v>748</v>
      </c>
      <c r="R703" t="s">
        <v>954</v>
      </c>
      <c r="S703" s="2">
        <v>43361</v>
      </c>
      <c r="T703" t="s">
        <v>965</v>
      </c>
      <c r="U703">
        <v>0</v>
      </c>
      <c r="V703" t="s">
        <v>975</v>
      </c>
      <c r="X703">
        <v>0</v>
      </c>
      <c r="AA703">
        <v>1</v>
      </c>
      <c r="AB703">
        <v>0</v>
      </c>
      <c r="AC703" t="s">
        <v>1005</v>
      </c>
      <c r="AG703">
        <v>0</v>
      </c>
      <c r="AI703">
        <v>44.11718222</v>
      </c>
      <c r="AL703">
        <v>-108.08599738</v>
      </c>
      <c r="AN703" t="s">
        <v>1248</v>
      </c>
      <c r="AO703">
        <v>2.550234886069576</v>
      </c>
      <c r="AP703" t="s">
        <v>1520</v>
      </c>
      <c r="AQ703">
        <v>2018</v>
      </c>
      <c r="AR703">
        <v>96</v>
      </c>
    </row>
    <row r="704" spans="1:44">
      <c r="A704" t="s">
        <v>44</v>
      </c>
      <c r="C704" s="2">
        <v>43361</v>
      </c>
      <c r="D704" t="s">
        <v>103</v>
      </c>
      <c r="E704">
        <v>120</v>
      </c>
      <c r="F704" t="s">
        <v>149</v>
      </c>
      <c r="G704" t="s">
        <v>268</v>
      </c>
      <c r="H704">
        <v>0.125</v>
      </c>
      <c r="I704">
        <v>16</v>
      </c>
      <c r="J704">
        <v>2360.41992187</v>
      </c>
      <c r="K704">
        <v>26</v>
      </c>
      <c r="L704">
        <v>48</v>
      </c>
      <c r="M704" t="s">
        <v>332</v>
      </c>
      <c r="N704">
        <v>94</v>
      </c>
      <c r="O704" t="s">
        <v>333</v>
      </c>
      <c r="P704" t="s">
        <v>430</v>
      </c>
      <c r="Q704" t="s">
        <v>748</v>
      </c>
      <c r="R704" t="s">
        <v>954</v>
      </c>
      <c r="S704" s="2">
        <v>43361</v>
      </c>
      <c r="T704" t="s">
        <v>965</v>
      </c>
      <c r="U704">
        <v>0</v>
      </c>
      <c r="V704" t="s">
        <v>975</v>
      </c>
      <c r="X704">
        <v>0</v>
      </c>
      <c r="AA704">
        <v>1</v>
      </c>
      <c r="AB704">
        <v>0</v>
      </c>
      <c r="AC704" t="s">
        <v>1005</v>
      </c>
      <c r="AG704">
        <v>0</v>
      </c>
      <c r="AI704">
        <v>44.10272441</v>
      </c>
      <c r="AL704">
        <v>-108.09952452</v>
      </c>
      <c r="AN704" t="s">
        <v>1249</v>
      </c>
      <c r="AO704">
        <v>2.195239116994796</v>
      </c>
      <c r="AP704" t="s">
        <v>1523</v>
      </c>
      <c r="AQ704">
        <v>2018</v>
      </c>
      <c r="AR704">
        <v>96</v>
      </c>
    </row>
    <row r="705" spans="1:44">
      <c r="A705" t="s">
        <v>44</v>
      </c>
      <c r="C705" s="2">
        <v>43361</v>
      </c>
      <c r="D705" t="s">
        <v>103</v>
      </c>
      <c r="E705">
        <v>120</v>
      </c>
      <c r="F705" t="s">
        <v>149</v>
      </c>
      <c r="G705" t="s">
        <v>268</v>
      </c>
      <c r="H705">
        <v>0.125</v>
      </c>
      <c r="I705">
        <v>16</v>
      </c>
      <c r="J705">
        <v>2360.41992187</v>
      </c>
      <c r="K705">
        <v>22</v>
      </c>
      <c r="L705">
        <v>48</v>
      </c>
      <c r="M705" t="s">
        <v>332</v>
      </c>
      <c r="N705">
        <v>94</v>
      </c>
      <c r="O705" t="s">
        <v>333</v>
      </c>
      <c r="P705" t="s">
        <v>430</v>
      </c>
      <c r="Q705" t="s">
        <v>748</v>
      </c>
      <c r="R705" t="s">
        <v>954</v>
      </c>
      <c r="S705" s="2">
        <v>43361</v>
      </c>
      <c r="T705" t="s">
        <v>965</v>
      </c>
      <c r="U705">
        <v>0</v>
      </c>
      <c r="V705" t="s">
        <v>975</v>
      </c>
      <c r="X705">
        <v>0</v>
      </c>
      <c r="AA705">
        <v>1</v>
      </c>
      <c r="AB705">
        <v>0</v>
      </c>
      <c r="AC705" t="s">
        <v>1005</v>
      </c>
      <c r="AG705">
        <v>0</v>
      </c>
      <c r="AI705">
        <v>44.11746052</v>
      </c>
      <c r="AL705">
        <v>-108.11962109</v>
      </c>
      <c r="AN705" t="s">
        <v>1250</v>
      </c>
      <c r="AO705">
        <v>0.8822056501137228</v>
      </c>
      <c r="AP705" t="s">
        <v>1523</v>
      </c>
      <c r="AQ705">
        <v>2018</v>
      </c>
      <c r="AR705">
        <v>96</v>
      </c>
    </row>
    <row r="706" spans="1:44">
      <c r="A706" t="s">
        <v>44</v>
      </c>
      <c r="C706" s="2">
        <v>43361</v>
      </c>
      <c r="D706" t="s">
        <v>103</v>
      </c>
      <c r="E706">
        <v>120</v>
      </c>
      <c r="F706" t="s">
        <v>149</v>
      </c>
      <c r="G706" t="s">
        <v>268</v>
      </c>
      <c r="H706">
        <v>0.125</v>
      </c>
      <c r="I706">
        <v>16</v>
      </c>
      <c r="J706">
        <v>2360.41992187</v>
      </c>
      <c r="K706">
        <v>23</v>
      </c>
      <c r="L706">
        <v>48</v>
      </c>
      <c r="M706" t="s">
        <v>332</v>
      </c>
      <c r="N706">
        <v>94</v>
      </c>
      <c r="O706" t="s">
        <v>333</v>
      </c>
      <c r="P706" t="s">
        <v>430</v>
      </c>
      <c r="Q706" t="s">
        <v>748</v>
      </c>
      <c r="R706" t="s">
        <v>954</v>
      </c>
      <c r="S706" s="2">
        <v>43361</v>
      </c>
      <c r="T706" t="s">
        <v>965</v>
      </c>
      <c r="U706">
        <v>0</v>
      </c>
      <c r="V706" t="s">
        <v>975</v>
      </c>
      <c r="X706">
        <v>0</v>
      </c>
      <c r="AA706">
        <v>1</v>
      </c>
      <c r="AB706">
        <v>0</v>
      </c>
      <c r="AC706" t="s">
        <v>1005</v>
      </c>
      <c r="AG706">
        <v>0</v>
      </c>
      <c r="AI706">
        <v>44.11731948</v>
      </c>
      <c r="AL706">
        <v>-108.09949417</v>
      </c>
      <c r="AN706" t="s">
        <v>1251</v>
      </c>
      <c r="AO706">
        <v>1.879463225805432</v>
      </c>
      <c r="AP706" t="s">
        <v>1520</v>
      </c>
      <c r="AQ706">
        <v>2018</v>
      </c>
      <c r="AR706">
        <v>96</v>
      </c>
    </row>
    <row r="707" spans="1:44">
      <c r="A707" t="s">
        <v>44</v>
      </c>
      <c r="C707" s="2">
        <v>41128</v>
      </c>
      <c r="D707" t="s">
        <v>47</v>
      </c>
      <c r="E707">
        <v>120</v>
      </c>
      <c r="F707" t="s">
        <v>150</v>
      </c>
      <c r="G707" t="s">
        <v>282</v>
      </c>
      <c r="H707">
        <v>0.125</v>
      </c>
      <c r="I707">
        <v>15</v>
      </c>
      <c r="J707">
        <v>200</v>
      </c>
      <c r="K707">
        <v>9</v>
      </c>
      <c r="L707">
        <v>48</v>
      </c>
      <c r="M707" t="s">
        <v>332</v>
      </c>
      <c r="N707">
        <v>94</v>
      </c>
      <c r="O707" t="s">
        <v>333</v>
      </c>
      <c r="P707" t="s">
        <v>341</v>
      </c>
      <c r="Q707" t="s">
        <v>744</v>
      </c>
      <c r="R707" t="s">
        <v>954</v>
      </c>
      <c r="S707" s="2">
        <v>41128</v>
      </c>
      <c r="T707" t="s">
        <v>965</v>
      </c>
      <c r="U707">
        <v>0</v>
      </c>
      <c r="V707" t="s">
        <v>975</v>
      </c>
      <c r="AA707">
        <v>1</v>
      </c>
      <c r="AB707">
        <v>0</v>
      </c>
      <c r="AC707" t="s">
        <v>1027</v>
      </c>
      <c r="AI707">
        <v>44.14646744</v>
      </c>
      <c r="AL707">
        <v>-108.13982467</v>
      </c>
      <c r="AN707" t="s">
        <v>1233</v>
      </c>
      <c r="AO707">
        <v>1.881340628322947</v>
      </c>
      <c r="AP707" t="s">
        <v>1525</v>
      </c>
      <c r="AQ707">
        <v>2012</v>
      </c>
      <c r="AR707">
        <v>96</v>
      </c>
    </row>
    <row r="708" spans="1:44">
      <c r="A708" t="s">
        <v>44</v>
      </c>
      <c r="C708" s="2">
        <v>41128</v>
      </c>
      <c r="D708" t="s">
        <v>47</v>
      </c>
      <c r="E708">
        <v>120</v>
      </c>
      <c r="F708" t="s">
        <v>150</v>
      </c>
      <c r="G708" t="s">
        <v>283</v>
      </c>
      <c r="H708">
        <v>0.125</v>
      </c>
      <c r="I708">
        <v>14</v>
      </c>
      <c r="J708">
        <v>2360.41992187</v>
      </c>
      <c r="K708">
        <v>22</v>
      </c>
      <c r="L708">
        <v>48</v>
      </c>
      <c r="M708" t="s">
        <v>332</v>
      </c>
      <c r="N708">
        <v>94</v>
      </c>
      <c r="O708" t="s">
        <v>333</v>
      </c>
      <c r="P708" t="s">
        <v>341</v>
      </c>
      <c r="Q708" t="s">
        <v>749</v>
      </c>
      <c r="R708" t="s">
        <v>954</v>
      </c>
      <c r="S708" s="2">
        <v>41128</v>
      </c>
      <c r="T708" t="s">
        <v>965</v>
      </c>
      <c r="U708">
        <v>0</v>
      </c>
      <c r="V708" t="s">
        <v>975</v>
      </c>
      <c r="AA708">
        <v>1</v>
      </c>
      <c r="AB708">
        <v>0</v>
      </c>
      <c r="AC708" t="s">
        <v>1028</v>
      </c>
      <c r="AI708">
        <v>44.11746052</v>
      </c>
      <c r="AL708">
        <v>-108.11962109</v>
      </c>
      <c r="AN708" t="s">
        <v>1250</v>
      </c>
      <c r="AO708">
        <v>0.8822056501137228</v>
      </c>
      <c r="AP708" t="s">
        <v>1523</v>
      </c>
      <c r="AQ708">
        <v>2012</v>
      </c>
      <c r="AR708">
        <v>96</v>
      </c>
    </row>
    <row r="709" spans="1:44">
      <c r="A709" t="s">
        <v>44</v>
      </c>
      <c r="C709" s="2">
        <v>41128</v>
      </c>
      <c r="D709" t="s">
        <v>47</v>
      </c>
      <c r="E709">
        <v>120</v>
      </c>
      <c r="F709" t="s">
        <v>150</v>
      </c>
      <c r="G709" t="s">
        <v>283</v>
      </c>
      <c r="H709">
        <v>0.125</v>
      </c>
      <c r="I709">
        <v>14</v>
      </c>
      <c r="J709">
        <v>2360.41992187</v>
      </c>
      <c r="K709">
        <v>23</v>
      </c>
      <c r="L709">
        <v>48</v>
      </c>
      <c r="M709" t="s">
        <v>332</v>
      </c>
      <c r="N709">
        <v>94</v>
      </c>
      <c r="O709" t="s">
        <v>333</v>
      </c>
      <c r="P709" t="s">
        <v>341</v>
      </c>
      <c r="Q709" t="s">
        <v>749</v>
      </c>
      <c r="R709" t="s">
        <v>954</v>
      </c>
      <c r="S709" s="2">
        <v>41128</v>
      </c>
      <c r="T709" t="s">
        <v>965</v>
      </c>
      <c r="U709">
        <v>0</v>
      </c>
      <c r="V709" t="s">
        <v>975</v>
      </c>
      <c r="AA709">
        <v>1</v>
      </c>
      <c r="AB709">
        <v>0</v>
      </c>
      <c r="AC709" t="s">
        <v>1028</v>
      </c>
      <c r="AI709">
        <v>44.11731948</v>
      </c>
      <c r="AL709">
        <v>-108.09949417</v>
      </c>
      <c r="AN709" t="s">
        <v>1251</v>
      </c>
      <c r="AO709">
        <v>1.879463225805432</v>
      </c>
      <c r="AP709" t="s">
        <v>1520</v>
      </c>
      <c r="AQ709">
        <v>2012</v>
      </c>
      <c r="AR709">
        <v>96</v>
      </c>
    </row>
    <row r="710" spans="1:44">
      <c r="A710" t="s">
        <v>44</v>
      </c>
      <c r="C710" s="2">
        <v>41128</v>
      </c>
      <c r="D710" t="s">
        <v>47</v>
      </c>
      <c r="E710">
        <v>120</v>
      </c>
      <c r="F710" t="s">
        <v>150</v>
      </c>
      <c r="G710" t="s">
        <v>283</v>
      </c>
      <c r="H710">
        <v>0.125</v>
      </c>
      <c r="I710">
        <v>14</v>
      </c>
      <c r="J710">
        <v>2360.41992187</v>
      </c>
      <c r="K710">
        <v>24</v>
      </c>
      <c r="L710">
        <v>48</v>
      </c>
      <c r="M710" t="s">
        <v>332</v>
      </c>
      <c r="N710">
        <v>94</v>
      </c>
      <c r="O710" t="s">
        <v>333</v>
      </c>
      <c r="P710" t="s">
        <v>341</v>
      </c>
      <c r="Q710" t="s">
        <v>749</v>
      </c>
      <c r="R710" t="s">
        <v>954</v>
      </c>
      <c r="S710" s="2">
        <v>41128</v>
      </c>
      <c r="T710" t="s">
        <v>965</v>
      </c>
      <c r="U710">
        <v>0</v>
      </c>
      <c r="V710" t="s">
        <v>975</v>
      </c>
      <c r="AA710">
        <v>1</v>
      </c>
      <c r="AB710">
        <v>0</v>
      </c>
      <c r="AC710" t="s">
        <v>1028</v>
      </c>
      <c r="AI710">
        <v>44.11718222</v>
      </c>
      <c r="AL710">
        <v>-108.08599738</v>
      </c>
      <c r="AN710" t="s">
        <v>1248</v>
      </c>
      <c r="AO710">
        <v>2.550234886069576</v>
      </c>
      <c r="AP710" t="s">
        <v>1520</v>
      </c>
      <c r="AQ710">
        <v>2012</v>
      </c>
      <c r="AR710">
        <v>96</v>
      </c>
    </row>
    <row r="711" spans="1:44">
      <c r="A711" t="s">
        <v>44</v>
      </c>
      <c r="C711" s="2">
        <v>41128</v>
      </c>
      <c r="D711" t="s">
        <v>47</v>
      </c>
      <c r="E711">
        <v>120</v>
      </c>
      <c r="F711" t="s">
        <v>150</v>
      </c>
      <c r="G711" t="s">
        <v>283</v>
      </c>
      <c r="H711">
        <v>0.125</v>
      </c>
      <c r="I711">
        <v>14</v>
      </c>
      <c r="J711">
        <v>2360.41992187</v>
      </c>
      <c r="K711">
        <v>25</v>
      </c>
      <c r="L711">
        <v>48</v>
      </c>
      <c r="M711" t="s">
        <v>332</v>
      </c>
      <c r="N711">
        <v>94</v>
      </c>
      <c r="O711" t="s">
        <v>333</v>
      </c>
      <c r="P711" t="s">
        <v>341</v>
      </c>
      <c r="Q711" t="s">
        <v>749</v>
      </c>
      <c r="R711" t="s">
        <v>954</v>
      </c>
      <c r="S711" s="2">
        <v>41128</v>
      </c>
      <c r="T711" t="s">
        <v>965</v>
      </c>
      <c r="U711">
        <v>0</v>
      </c>
      <c r="V711" t="s">
        <v>975</v>
      </c>
      <c r="AA711">
        <v>1</v>
      </c>
      <c r="AB711">
        <v>0</v>
      </c>
      <c r="AC711" t="s">
        <v>1028</v>
      </c>
      <c r="AI711">
        <v>44.10257952</v>
      </c>
      <c r="AL711">
        <v>-108.08603536</v>
      </c>
      <c r="AN711" t="s">
        <v>1247</v>
      </c>
      <c r="AO711">
        <v>2.794187518056733</v>
      </c>
      <c r="AP711" t="s">
        <v>1523</v>
      </c>
      <c r="AQ711">
        <v>2012</v>
      </c>
      <c r="AR711">
        <v>96</v>
      </c>
    </row>
    <row r="712" spans="1:44">
      <c r="A712" t="s">
        <v>44</v>
      </c>
      <c r="C712" s="2">
        <v>41128</v>
      </c>
      <c r="D712" t="s">
        <v>47</v>
      </c>
      <c r="E712">
        <v>120</v>
      </c>
      <c r="F712" t="s">
        <v>150</v>
      </c>
      <c r="G712" t="s">
        <v>283</v>
      </c>
      <c r="H712">
        <v>0.125</v>
      </c>
      <c r="I712">
        <v>14</v>
      </c>
      <c r="J712">
        <v>2360.41992187</v>
      </c>
      <c r="K712">
        <v>26</v>
      </c>
      <c r="L712">
        <v>48</v>
      </c>
      <c r="M712" t="s">
        <v>332</v>
      </c>
      <c r="N712">
        <v>94</v>
      </c>
      <c r="O712" t="s">
        <v>333</v>
      </c>
      <c r="P712" t="s">
        <v>341</v>
      </c>
      <c r="Q712" t="s">
        <v>749</v>
      </c>
      <c r="R712" t="s">
        <v>954</v>
      </c>
      <c r="S712" s="2">
        <v>41128</v>
      </c>
      <c r="T712" t="s">
        <v>965</v>
      </c>
      <c r="U712">
        <v>0</v>
      </c>
      <c r="V712" t="s">
        <v>975</v>
      </c>
      <c r="AA712">
        <v>1</v>
      </c>
      <c r="AB712">
        <v>0</v>
      </c>
      <c r="AC712" t="s">
        <v>1028</v>
      </c>
      <c r="AI712">
        <v>44.10272441</v>
      </c>
      <c r="AL712">
        <v>-108.09952452</v>
      </c>
      <c r="AN712" t="s">
        <v>1249</v>
      </c>
      <c r="AO712">
        <v>2.195239116994796</v>
      </c>
      <c r="AP712" t="s">
        <v>1523</v>
      </c>
      <c r="AQ712">
        <v>2012</v>
      </c>
      <c r="AR712">
        <v>96</v>
      </c>
    </row>
    <row r="713" spans="1:44">
      <c r="A713" t="s">
        <v>44</v>
      </c>
      <c r="C713" s="2">
        <v>41128</v>
      </c>
      <c r="D713" t="s">
        <v>47</v>
      </c>
      <c r="E713">
        <v>120</v>
      </c>
      <c r="F713" t="s">
        <v>150</v>
      </c>
      <c r="G713" t="s">
        <v>283</v>
      </c>
      <c r="H713">
        <v>0.125</v>
      </c>
      <c r="I713">
        <v>12</v>
      </c>
      <c r="J713">
        <v>1360.39001464</v>
      </c>
      <c r="K713">
        <v>14</v>
      </c>
      <c r="L713">
        <v>48</v>
      </c>
      <c r="M713" t="s">
        <v>332</v>
      </c>
      <c r="N713">
        <v>94</v>
      </c>
      <c r="O713" t="s">
        <v>333</v>
      </c>
      <c r="P713" t="s">
        <v>341</v>
      </c>
      <c r="Q713" t="s">
        <v>745</v>
      </c>
      <c r="R713" t="s">
        <v>954</v>
      </c>
      <c r="S713" s="2">
        <v>41128</v>
      </c>
      <c r="T713" t="s">
        <v>965</v>
      </c>
      <c r="U713">
        <v>0</v>
      </c>
      <c r="V713" t="s">
        <v>975</v>
      </c>
      <c r="AA713">
        <v>1</v>
      </c>
      <c r="AB713">
        <v>0</v>
      </c>
      <c r="AC713" t="s">
        <v>1028</v>
      </c>
      <c r="AI713">
        <v>44.13184589</v>
      </c>
      <c r="AL713">
        <v>-108.09947908</v>
      </c>
      <c r="AN713" t="s">
        <v>1252</v>
      </c>
      <c r="AO713">
        <v>2.065669176641507</v>
      </c>
      <c r="AP713" t="s">
        <v>1519</v>
      </c>
      <c r="AQ713">
        <v>2012</v>
      </c>
      <c r="AR713">
        <v>96</v>
      </c>
    </row>
    <row r="714" spans="1:44">
      <c r="A714" t="s">
        <v>44</v>
      </c>
      <c r="C714" s="2">
        <v>41128</v>
      </c>
      <c r="D714" t="s">
        <v>47</v>
      </c>
      <c r="E714">
        <v>120</v>
      </c>
      <c r="F714" t="s">
        <v>150</v>
      </c>
      <c r="G714" t="s">
        <v>283</v>
      </c>
      <c r="H714">
        <v>0.125</v>
      </c>
      <c r="I714">
        <v>12</v>
      </c>
      <c r="J714">
        <v>1360.39001464</v>
      </c>
      <c r="K714">
        <v>15</v>
      </c>
      <c r="L714">
        <v>48</v>
      </c>
      <c r="M714" t="s">
        <v>332</v>
      </c>
      <c r="N714">
        <v>94</v>
      </c>
      <c r="O714" t="s">
        <v>333</v>
      </c>
      <c r="P714" t="s">
        <v>341</v>
      </c>
      <c r="Q714" t="s">
        <v>745</v>
      </c>
      <c r="R714" t="s">
        <v>954</v>
      </c>
      <c r="S714" s="2">
        <v>41128</v>
      </c>
      <c r="T714" t="s">
        <v>965</v>
      </c>
      <c r="U714">
        <v>0</v>
      </c>
      <c r="V714" t="s">
        <v>975</v>
      </c>
      <c r="AA714">
        <v>1</v>
      </c>
      <c r="AB714">
        <v>0</v>
      </c>
      <c r="AC714" t="s">
        <v>1028</v>
      </c>
      <c r="AI714">
        <v>44.13197167</v>
      </c>
      <c r="AL714">
        <v>-108.11965179</v>
      </c>
      <c r="AN714" t="s">
        <v>1253</v>
      </c>
      <c r="AO714">
        <v>1.235232341444446</v>
      </c>
      <c r="AP714" t="s">
        <v>1519</v>
      </c>
      <c r="AQ714">
        <v>2012</v>
      </c>
      <c r="AR714">
        <v>96</v>
      </c>
    </row>
    <row r="715" spans="1:44">
      <c r="A715" t="s">
        <v>44</v>
      </c>
      <c r="C715" s="2">
        <v>41128</v>
      </c>
      <c r="D715" t="s">
        <v>47</v>
      </c>
      <c r="E715">
        <v>120</v>
      </c>
      <c r="F715" t="s">
        <v>150</v>
      </c>
      <c r="G715" t="s">
        <v>283</v>
      </c>
      <c r="H715">
        <v>0.125</v>
      </c>
      <c r="I715">
        <v>12</v>
      </c>
      <c r="J715">
        <v>1360.39001464</v>
      </c>
      <c r="K715">
        <v>18</v>
      </c>
      <c r="L715">
        <v>48</v>
      </c>
      <c r="M715" t="s">
        <v>332</v>
      </c>
      <c r="N715">
        <v>94</v>
      </c>
      <c r="O715" t="s">
        <v>333</v>
      </c>
      <c r="P715" t="s">
        <v>341</v>
      </c>
      <c r="Q715" t="s">
        <v>745</v>
      </c>
      <c r="R715" t="s">
        <v>954</v>
      </c>
      <c r="S715" s="2">
        <v>41128</v>
      </c>
      <c r="T715" t="s">
        <v>965</v>
      </c>
      <c r="U715">
        <v>0</v>
      </c>
      <c r="V715" t="s">
        <v>975</v>
      </c>
      <c r="AA715">
        <v>1</v>
      </c>
      <c r="AB715">
        <v>0</v>
      </c>
      <c r="AC715" t="s">
        <v>1028</v>
      </c>
      <c r="AI715">
        <v>44.13206671</v>
      </c>
      <c r="AL715">
        <v>-108.17997152</v>
      </c>
      <c r="AN715" t="s">
        <v>1241</v>
      </c>
      <c r="AO715">
        <v>2.305030188235688</v>
      </c>
      <c r="AP715" t="s">
        <v>1521</v>
      </c>
      <c r="AQ715">
        <v>2012</v>
      </c>
      <c r="AR715">
        <v>96</v>
      </c>
    </row>
    <row r="716" spans="1:44">
      <c r="A716" t="s">
        <v>44</v>
      </c>
      <c r="C716" s="2">
        <v>41128</v>
      </c>
      <c r="D716" t="s">
        <v>47</v>
      </c>
      <c r="E716">
        <v>120</v>
      </c>
      <c r="F716" t="s">
        <v>150</v>
      </c>
      <c r="G716" t="s">
        <v>283</v>
      </c>
      <c r="H716">
        <v>0.125</v>
      </c>
      <c r="I716">
        <v>12</v>
      </c>
      <c r="J716">
        <v>2000.2199707</v>
      </c>
      <c r="K716">
        <v>9</v>
      </c>
      <c r="L716">
        <v>48</v>
      </c>
      <c r="M716" t="s">
        <v>332</v>
      </c>
      <c r="N716">
        <v>94</v>
      </c>
      <c r="O716" t="s">
        <v>333</v>
      </c>
      <c r="P716" t="s">
        <v>341</v>
      </c>
      <c r="Q716" t="s">
        <v>746</v>
      </c>
      <c r="R716" t="s">
        <v>954</v>
      </c>
      <c r="S716" s="2">
        <v>41128</v>
      </c>
      <c r="T716" t="s">
        <v>965</v>
      </c>
      <c r="U716">
        <v>0</v>
      </c>
      <c r="V716" t="s">
        <v>975</v>
      </c>
      <c r="AA716">
        <v>1</v>
      </c>
      <c r="AB716">
        <v>0</v>
      </c>
      <c r="AC716" t="s">
        <v>1028</v>
      </c>
      <c r="AI716">
        <v>44.14646744</v>
      </c>
      <c r="AL716">
        <v>-108.13982467</v>
      </c>
      <c r="AN716" t="s">
        <v>1233</v>
      </c>
      <c r="AO716">
        <v>1.881340628322947</v>
      </c>
      <c r="AP716" t="s">
        <v>1525</v>
      </c>
      <c r="AQ716">
        <v>2012</v>
      </c>
      <c r="AR716">
        <v>96</v>
      </c>
    </row>
    <row r="717" spans="1:44">
      <c r="A717" t="s">
        <v>44</v>
      </c>
      <c r="C717" s="2">
        <v>41128</v>
      </c>
      <c r="D717" t="s">
        <v>47</v>
      </c>
      <c r="E717">
        <v>120</v>
      </c>
      <c r="F717" t="s">
        <v>150</v>
      </c>
      <c r="G717" t="s">
        <v>283</v>
      </c>
      <c r="H717">
        <v>0.125</v>
      </c>
      <c r="I717">
        <v>12</v>
      </c>
      <c r="J717">
        <v>2000.2199707</v>
      </c>
      <c r="K717">
        <v>10</v>
      </c>
      <c r="L717">
        <v>48</v>
      </c>
      <c r="M717" t="s">
        <v>332</v>
      </c>
      <c r="N717">
        <v>94</v>
      </c>
      <c r="O717" t="s">
        <v>333</v>
      </c>
      <c r="P717" t="s">
        <v>341</v>
      </c>
      <c r="Q717" t="s">
        <v>746</v>
      </c>
      <c r="R717" t="s">
        <v>954</v>
      </c>
      <c r="S717" s="2">
        <v>41128</v>
      </c>
      <c r="T717" t="s">
        <v>965</v>
      </c>
      <c r="U717">
        <v>0</v>
      </c>
      <c r="V717" t="s">
        <v>975</v>
      </c>
      <c r="AA717">
        <v>1</v>
      </c>
      <c r="AB717">
        <v>0</v>
      </c>
      <c r="AC717" t="s">
        <v>1028</v>
      </c>
      <c r="AI717">
        <v>44.14645611</v>
      </c>
      <c r="AL717">
        <v>-108.11962144</v>
      </c>
      <c r="AN717" t="s">
        <v>1254</v>
      </c>
      <c r="AO717">
        <v>2.069008955082375</v>
      </c>
      <c r="AP717" t="s">
        <v>1519</v>
      </c>
      <c r="AQ717">
        <v>2012</v>
      </c>
      <c r="AR717">
        <v>96</v>
      </c>
    </row>
    <row r="718" spans="1:44">
      <c r="A718" t="s">
        <v>44</v>
      </c>
      <c r="C718" s="2">
        <v>41128</v>
      </c>
      <c r="D718" t="s">
        <v>47</v>
      </c>
      <c r="E718">
        <v>120</v>
      </c>
      <c r="F718" t="s">
        <v>150</v>
      </c>
      <c r="G718" t="s">
        <v>283</v>
      </c>
      <c r="H718">
        <v>0.125</v>
      </c>
      <c r="I718">
        <v>12</v>
      </c>
      <c r="J718">
        <v>2000.2199707</v>
      </c>
      <c r="K718">
        <v>11</v>
      </c>
      <c r="L718">
        <v>48</v>
      </c>
      <c r="M718" t="s">
        <v>332</v>
      </c>
      <c r="N718">
        <v>94</v>
      </c>
      <c r="O718" t="s">
        <v>333</v>
      </c>
      <c r="P718" t="s">
        <v>341</v>
      </c>
      <c r="Q718" t="s">
        <v>746</v>
      </c>
      <c r="R718" t="s">
        <v>954</v>
      </c>
      <c r="S718" s="2">
        <v>41128</v>
      </c>
      <c r="T718" t="s">
        <v>965</v>
      </c>
      <c r="U718">
        <v>0</v>
      </c>
      <c r="V718" t="s">
        <v>975</v>
      </c>
      <c r="AA718">
        <v>1</v>
      </c>
      <c r="AB718">
        <v>0</v>
      </c>
      <c r="AC718" t="s">
        <v>1028</v>
      </c>
      <c r="AI718">
        <v>44.14636848</v>
      </c>
      <c r="AL718">
        <v>-108.09942585</v>
      </c>
      <c r="AN718" t="s">
        <v>1255</v>
      </c>
      <c r="AO718">
        <v>2.649726568390106</v>
      </c>
      <c r="AP718" t="s">
        <v>1519</v>
      </c>
      <c r="AQ718">
        <v>2012</v>
      </c>
      <c r="AR718">
        <v>96</v>
      </c>
    </row>
    <row r="719" spans="1:44">
      <c r="A719" t="s">
        <v>44</v>
      </c>
      <c r="C719" s="2">
        <v>41128</v>
      </c>
      <c r="D719" t="s">
        <v>47</v>
      </c>
      <c r="E719">
        <v>120</v>
      </c>
      <c r="F719" t="s">
        <v>150</v>
      </c>
      <c r="G719" t="s">
        <v>283</v>
      </c>
      <c r="H719">
        <v>0.125</v>
      </c>
      <c r="I719">
        <v>12</v>
      </c>
      <c r="J719">
        <v>2000.2199707</v>
      </c>
      <c r="K719">
        <v>13</v>
      </c>
      <c r="L719">
        <v>48</v>
      </c>
      <c r="M719" t="s">
        <v>332</v>
      </c>
      <c r="N719">
        <v>94</v>
      </c>
      <c r="O719" t="s">
        <v>333</v>
      </c>
      <c r="P719" t="s">
        <v>341</v>
      </c>
      <c r="Q719" t="s">
        <v>746</v>
      </c>
      <c r="R719" t="s">
        <v>954</v>
      </c>
      <c r="S719" s="2">
        <v>41128</v>
      </c>
      <c r="T719" t="s">
        <v>965</v>
      </c>
      <c r="U719">
        <v>0</v>
      </c>
      <c r="V719" t="s">
        <v>975</v>
      </c>
      <c r="AA719">
        <v>1</v>
      </c>
      <c r="AB719">
        <v>0</v>
      </c>
      <c r="AC719" t="s">
        <v>1028</v>
      </c>
      <c r="AI719">
        <v>44.13172008</v>
      </c>
      <c r="AL719">
        <v>-108.08597466</v>
      </c>
      <c r="AN719" t="s">
        <v>1256</v>
      </c>
      <c r="AO719">
        <v>2.68753512484179</v>
      </c>
      <c r="AP719" t="s">
        <v>1519</v>
      </c>
      <c r="AQ719">
        <v>2012</v>
      </c>
      <c r="AR719">
        <v>96</v>
      </c>
    </row>
    <row r="720" spans="1:44">
      <c r="A720" t="s">
        <v>44</v>
      </c>
      <c r="C720" s="2">
        <v>41128</v>
      </c>
      <c r="D720" t="s">
        <v>47</v>
      </c>
      <c r="E720">
        <v>120</v>
      </c>
      <c r="F720" t="s">
        <v>150</v>
      </c>
      <c r="G720" t="s">
        <v>283</v>
      </c>
      <c r="H720">
        <v>0.125</v>
      </c>
      <c r="I720">
        <v>12</v>
      </c>
      <c r="J720">
        <v>2000.2199707</v>
      </c>
      <c r="K720">
        <v>14</v>
      </c>
      <c r="L720">
        <v>48</v>
      </c>
      <c r="M720" t="s">
        <v>332</v>
      </c>
      <c r="N720">
        <v>94</v>
      </c>
      <c r="O720" t="s">
        <v>333</v>
      </c>
      <c r="P720" t="s">
        <v>341</v>
      </c>
      <c r="Q720" t="s">
        <v>746</v>
      </c>
      <c r="R720" t="s">
        <v>954</v>
      </c>
      <c r="S720" s="2">
        <v>41128</v>
      </c>
      <c r="T720" t="s">
        <v>965</v>
      </c>
      <c r="U720">
        <v>0</v>
      </c>
      <c r="V720" t="s">
        <v>975</v>
      </c>
      <c r="AA720">
        <v>1</v>
      </c>
      <c r="AB720">
        <v>0</v>
      </c>
      <c r="AC720" t="s">
        <v>1028</v>
      </c>
      <c r="AI720">
        <v>44.13184589</v>
      </c>
      <c r="AL720">
        <v>-108.09947908</v>
      </c>
      <c r="AN720" t="s">
        <v>1252</v>
      </c>
      <c r="AO720">
        <v>2.065669176641507</v>
      </c>
      <c r="AP720" t="s">
        <v>1519</v>
      </c>
      <c r="AQ720">
        <v>2012</v>
      </c>
      <c r="AR720">
        <v>96</v>
      </c>
    </row>
    <row r="721" spans="1:44">
      <c r="A721" t="s">
        <v>44</v>
      </c>
      <c r="C721" s="2">
        <v>43361</v>
      </c>
      <c r="D721" t="s">
        <v>103</v>
      </c>
      <c r="E721">
        <v>120</v>
      </c>
      <c r="F721" t="s">
        <v>149</v>
      </c>
      <c r="G721" t="s">
        <v>268</v>
      </c>
      <c r="H721">
        <v>0.125</v>
      </c>
      <c r="I721">
        <v>9</v>
      </c>
      <c r="J721">
        <v>2139.80004882</v>
      </c>
      <c r="K721">
        <v>15</v>
      </c>
      <c r="L721">
        <v>48</v>
      </c>
      <c r="M721" t="s">
        <v>332</v>
      </c>
      <c r="N721">
        <v>94</v>
      </c>
      <c r="O721" t="s">
        <v>333</v>
      </c>
      <c r="P721" t="s">
        <v>431</v>
      </c>
      <c r="Q721" t="s">
        <v>750</v>
      </c>
      <c r="R721" t="s">
        <v>954</v>
      </c>
      <c r="S721" s="2">
        <v>43361</v>
      </c>
      <c r="T721" t="s">
        <v>965</v>
      </c>
      <c r="U721">
        <v>0</v>
      </c>
      <c r="V721" t="s">
        <v>975</v>
      </c>
      <c r="X721">
        <v>0</v>
      </c>
      <c r="AA721">
        <v>1</v>
      </c>
      <c r="AB721">
        <v>0</v>
      </c>
      <c r="AC721" t="s">
        <v>1005</v>
      </c>
      <c r="AG721">
        <v>0</v>
      </c>
      <c r="AI721">
        <v>44.13197167</v>
      </c>
      <c r="AL721">
        <v>-108.11965179</v>
      </c>
      <c r="AN721" t="s">
        <v>1253</v>
      </c>
      <c r="AO721">
        <v>1.235232341444446</v>
      </c>
      <c r="AP721" t="s">
        <v>1519</v>
      </c>
      <c r="AQ721">
        <v>2018</v>
      </c>
      <c r="AR721">
        <v>96</v>
      </c>
    </row>
    <row r="722" spans="1:44">
      <c r="A722" t="s">
        <v>44</v>
      </c>
      <c r="C722" s="2">
        <v>43361</v>
      </c>
      <c r="D722" t="s">
        <v>103</v>
      </c>
      <c r="E722">
        <v>120</v>
      </c>
      <c r="F722" t="s">
        <v>149</v>
      </c>
      <c r="G722" t="s">
        <v>268</v>
      </c>
      <c r="H722">
        <v>0.125</v>
      </c>
      <c r="I722">
        <v>9</v>
      </c>
      <c r="J722">
        <v>2139.80004882</v>
      </c>
      <c r="K722">
        <v>14</v>
      </c>
      <c r="L722">
        <v>48</v>
      </c>
      <c r="M722" t="s">
        <v>332</v>
      </c>
      <c r="N722">
        <v>94</v>
      </c>
      <c r="O722" t="s">
        <v>333</v>
      </c>
      <c r="P722" t="s">
        <v>431</v>
      </c>
      <c r="Q722" t="s">
        <v>750</v>
      </c>
      <c r="R722" t="s">
        <v>954</v>
      </c>
      <c r="S722" s="2">
        <v>43361</v>
      </c>
      <c r="T722" t="s">
        <v>965</v>
      </c>
      <c r="U722">
        <v>0</v>
      </c>
      <c r="V722" t="s">
        <v>975</v>
      </c>
      <c r="X722">
        <v>0</v>
      </c>
      <c r="AA722">
        <v>1</v>
      </c>
      <c r="AB722">
        <v>0</v>
      </c>
      <c r="AC722" t="s">
        <v>1005</v>
      </c>
      <c r="AG722">
        <v>0</v>
      </c>
      <c r="AI722">
        <v>44.13184589</v>
      </c>
      <c r="AL722">
        <v>-108.09947908</v>
      </c>
      <c r="AN722" t="s">
        <v>1252</v>
      </c>
      <c r="AO722">
        <v>2.065669176641507</v>
      </c>
      <c r="AP722" t="s">
        <v>1519</v>
      </c>
      <c r="AQ722">
        <v>2018</v>
      </c>
      <c r="AR722">
        <v>96</v>
      </c>
    </row>
    <row r="723" spans="1:44">
      <c r="A723" t="s">
        <v>44</v>
      </c>
      <c r="C723" s="2">
        <v>43361</v>
      </c>
      <c r="D723" t="s">
        <v>103</v>
      </c>
      <c r="E723">
        <v>120</v>
      </c>
      <c r="F723" t="s">
        <v>149</v>
      </c>
      <c r="G723" t="s">
        <v>268</v>
      </c>
      <c r="H723">
        <v>0.125</v>
      </c>
      <c r="I723">
        <v>9</v>
      </c>
      <c r="J723">
        <v>2139.80004882</v>
      </c>
      <c r="K723">
        <v>13</v>
      </c>
      <c r="L723">
        <v>48</v>
      </c>
      <c r="M723" t="s">
        <v>332</v>
      </c>
      <c r="N723">
        <v>94</v>
      </c>
      <c r="O723" t="s">
        <v>333</v>
      </c>
      <c r="P723" t="s">
        <v>431</v>
      </c>
      <c r="Q723" t="s">
        <v>750</v>
      </c>
      <c r="R723" t="s">
        <v>954</v>
      </c>
      <c r="S723" s="2">
        <v>43361</v>
      </c>
      <c r="T723" t="s">
        <v>965</v>
      </c>
      <c r="U723">
        <v>0</v>
      </c>
      <c r="V723" t="s">
        <v>975</v>
      </c>
      <c r="X723">
        <v>0</v>
      </c>
      <c r="AA723">
        <v>1</v>
      </c>
      <c r="AB723">
        <v>0</v>
      </c>
      <c r="AC723" t="s">
        <v>1005</v>
      </c>
      <c r="AG723">
        <v>0</v>
      </c>
      <c r="AI723">
        <v>44.13172008</v>
      </c>
      <c r="AL723">
        <v>-108.08597466</v>
      </c>
      <c r="AN723" t="s">
        <v>1256</v>
      </c>
      <c r="AO723">
        <v>2.68753512484179</v>
      </c>
      <c r="AP723" t="s">
        <v>1519</v>
      </c>
      <c r="AQ723">
        <v>2018</v>
      </c>
      <c r="AR723">
        <v>96</v>
      </c>
    </row>
    <row r="724" spans="1:44">
      <c r="A724" t="s">
        <v>44</v>
      </c>
      <c r="C724" s="2">
        <v>43361</v>
      </c>
      <c r="D724" t="s">
        <v>103</v>
      </c>
      <c r="E724">
        <v>120</v>
      </c>
      <c r="F724" t="s">
        <v>149</v>
      </c>
      <c r="G724" t="s">
        <v>268</v>
      </c>
      <c r="H724">
        <v>0.125</v>
      </c>
      <c r="I724">
        <v>9</v>
      </c>
      <c r="J724">
        <v>2139.80004882</v>
      </c>
      <c r="K724">
        <v>10</v>
      </c>
      <c r="L724">
        <v>48</v>
      </c>
      <c r="M724" t="s">
        <v>332</v>
      </c>
      <c r="N724">
        <v>94</v>
      </c>
      <c r="O724" t="s">
        <v>333</v>
      </c>
      <c r="P724" t="s">
        <v>431</v>
      </c>
      <c r="Q724" t="s">
        <v>750</v>
      </c>
      <c r="R724" t="s">
        <v>954</v>
      </c>
      <c r="S724" s="2">
        <v>43361</v>
      </c>
      <c r="T724" t="s">
        <v>965</v>
      </c>
      <c r="U724">
        <v>0</v>
      </c>
      <c r="V724" t="s">
        <v>975</v>
      </c>
      <c r="X724">
        <v>0</v>
      </c>
      <c r="AA724">
        <v>1</v>
      </c>
      <c r="AB724">
        <v>0</v>
      </c>
      <c r="AC724" t="s">
        <v>1005</v>
      </c>
      <c r="AG724">
        <v>0</v>
      </c>
      <c r="AI724">
        <v>44.14645611</v>
      </c>
      <c r="AL724">
        <v>-108.11962144</v>
      </c>
      <c r="AN724" t="s">
        <v>1254</v>
      </c>
      <c r="AO724">
        <v>2.069008955082375</v>
      </c>
      <c r="AP724" t="s">
        <v>1519</v>
      </c>
      <c r="AQ724">
        <v>2018</v>
      </c>
      <c r="AR724">
        <v>96</v>
      </c>
    </row>
    <row r="725" spans="1:44">
      <c r="A725" t="s">
        <v>44</v>
      </c>
      <c r="C725" s="2">
        <v>43782</v>
      </c>
      <c r="D725" t="s">
        <v>81</v>
      </c>
      <c r="E725">
        <v>60</v>
      </c>
      <c r="F725" t="s">
        <v>156</v>
      </c>
      <c r="G725" t="s">
        <v>268</v>
      </c>
      <c r="H725">
        <v>0.1667</v>
      </c>
      <c r="I725">
        <v>1280</v>
      </c>
      <c r="J725">
        <v>640</v>
      </c>
      <c r="K725">
        <v>16</v>
      </c>
      <c r="L725">
        <v>48</v>
      </c>
      <c r="M725" t="s">
        <v>332</v>
      </c>
      <c r="N725">
        <v>94</v>
      </c>
      <c r="O725" t="s">
        <v>333</v>
      </c>
      <c r="P725" t="s">
        <v>425</v>
      </c>
      <c r="Q725" t="s">
        <v>738</v>
      </c>
      <c r="R725" t="s">
        <v>954</v>
      </c>
      <c r="S725" s="2">
        <v>43782</v>
      </c>
      <c r="T725" t="s">
        <v>965</v>
      </c>
      <c r="U725">
        <v>0</v>
      </c>
      <c r="V725" t="s">
        <v>975</v>
      </c>
      <c r="X725">
        <v>0</v>
      </c>
      <c r="AA725">
        <v>0</v>
      </c>
      <c r="AB725">
        <v>1</v>
      </c>
      <c r="AC725" t="s">
        <v>1005</v>
      </c>
      <c r="AG725">
        <v>0</v>
      </c>
      <c r="AI725">
        <v>44.13204404</v>
      </c>
      <c r="AL725">
        <v>-108.13981686</v>
      </c>
      <c r="AN725" t="s">
        <v>1227</v>
      </c>
      <c r="AO725">
        <v>2.931936011552246</v>
      </c>
      <c r="AP725" t="s">
        <v>1523</v>
      </c>
      <c r="AQ725">
        <v>2019</v>
      </c>
      <c r="AR725">
        <v>36</v>
      </c>
    </row>
    <row r="726" spans="1:44">
      <c r="A726" t="s">
        <v>44</v>
      </c>
      <c r="C726" s="2">
        <v>43361</v>
      </c>
      <c r="D726" t="s">
        <v>103</v>
      </c>
      <c r="E726">
        <v>120</v>
      </c>
      <c r="F726" t="s">
        <v>149</v>
      </c>
      <c r="G726" t="s">
        <v>268</v>
      </c>
      <c r="H726">
        <v>0.125</v>
      </c>
      <c r="I726">
        <v>27</v>
      </c>
      <c r="J726">
        <v>2080</v>
      </c>
      <c r="K726">
        <v>32</v>
      </c>
      <c r="L726">
        <v>49</v>
      </c>
      <c r="M726" t="s">
        <v>332</v>
      </c>
      <c r="N726">
        <v>94</v>
      </c>
      <c r="O726" t="s">
        <v>333</v>
      </c>
      <c r="P726" t="s">
        <v>432</v>
      </c>
      <c r="Q726" t="s">
        <v>751</v>
      </c>
      <c r="R726" t="s">
        <v>954</v>
      </c>
      <c r="S726" s="2">
        <v>43361</v>
      </c>
      <c r="T726" t="s">
        <v>966</v>
      </c>
      <c r="U726">
        <v>0</v>
      </c>
      <c r="V726" t="s">
        <v>975</v>
      </c>
      <c r="X726">
        <v>0</v>
      </c>
      <c r="AA726">
        <v>1</v>
      </c>
      <c r="AB726">
        <v>0</v>
      </c>
      <c r="AC726" t="s">
        <v>1005</v>
      </c>
      <c r="AG726">
        <v>0</v>
      </c>
      <c r="AI726">
        <v>44.1755467</v>
      </c>
      <c r="AL726">
        <v>-108.18155903</v>
      </c>
      <c r="AN726" t="s">
        <v>1257</v>
      </c>
      <c r="AO726">
        <v>1.597200579652543</v>
      </c>
      <c r="AP726" t="s">
        <v>1519</v>
      </c>
      <c r="AQ726">
        <v>2018</v>
      </c>
      <c r="AR726">
        <v>36</v>
      </c>
    </row>
    <row r="727" spans="1:44">
      <c r="A727" t="s">
        <v>44</v>
      </c>
      <c r="C727" s="2">
        <v>43361</v>
      </c>
      <c r="D727" t="s">
        <v>103</v>
      </c>
      <c r="E727">
        <v>120</v>
      </c>
      <c r="F727" t="s">
        <v>149</v>
      </c>
      <c r="G727" t="s">
        <v>268</v>
      </c>
      <c r="H727">
        <v>0.125</v>
      </c>
      <c r="I727">
        <v>27</v>
      </c>
      <c r="J727">
        <v>2080</v>
      </c>
      <c r="K727">
        <v>34</v>
      </c>
      <c r="L727">
        <v>49</v>
      </c>
      <c r="M727" t="s">
        <v>332</v>
      </c>
      <c r="N727">
        <v>94</v>
      </c>
      <c r="O727" t="s">
        <v>333</v>
      </c>
      <c r="P727" t="s">
        <v>432</v>
      </c>
      <c r="Q727" t="s">
        <v>751</v>
      </c>
      <c r="R727" t="s">
        <v>954</v>
      </c>
      <c r="S727" s="2">
        <v>43361</v>
      </c>
      <c r="T727" t="s">
        <v>966</v>
      </c>
      <c r="U727">
        <v>0</v>
      </c>
      <c r="V727" t="s">
        <v>975</v>
      </c>
      <c r="X727">
        <v>0</v>
      </c>
      <c r="AA727">
        <v>1</v>
      </c>
      <c r="AB727">
        <v>0</v>
      </c>
      <c r="AC727" t="s">
        <v>1005</v>
      </c>
      <c r="AG727">
        <v>0</v>
      </c>
      <c r="AI727">
        <v>44.17548208</v>
      </c>
      <c r="AL727">
        <v>-108.1412365</v>
      </c>
      <c r="AN727" t="s">
        <v>1258</v>
      </c>
      <c r="AO727">
        <v>2.896938895410996</v>
      </c>
      <c r="AP727" t="s">
        <v>1519</v>
      </c>
      <c r="AQ727">
        <v>2018</v>
      </c>
      <c r="AR727">
        <v>36</v>
      </c>
    </row>
    <row r="728" spans="1:44">
      <c r="A728" t="s">
        <v>44</v>
      </c>
      <c r="C728" s="2">
        <v>43361</v>
      </c>
      <c r="D728" t="s">
        <v>103</v>
      </c>
      <c r="E728">
        <v>120</v>
      </c>
      <c r="F728" t="s">
        <v>149</v>
      </c>
      <c r="G728" t="s">
        <v>268</v>
      </c>
      <c r="H728">
        <v>0.125</v>
      </c>
      <c r="I728">
        <v>27</v>
      </c>
      <c r="J728">
        <v>2080</v>
      </c>
      <c r="K728">
        <v>28</v>
      </c>
      <c r="L728">
        <v>49</v>
      </c>
      <c r="M728" t="s">
        <v>332</v>
      </c>
      <c r="N728">
        <v>94</v>
      </c>
      <c r="O728" t="s">
        <v>333</v>
      </c>
      <c r="P728" t="s">
        <v>432</v>
      </c>
      <c r="Q728" t="s">
        <v>751</v>
      </c>
      <c r="R728" t="s">
        <v>954</v>
      </c>
      <c r="S728" s="2">
        <v>43361</v>
      </c>
      <c r="T728" t="s">
        <v>966</v>
      </c>
      <c r="U728">
        <v>0</v>
      </c>
      <c r="V728" t="s">
        <v>975</v>
      </c>
      <c r="X728">
        <v>0</v>
      </c>
      <c r="AA728">
        <v>1</v>
      </c>
      <c r="AB728">
        <v>0</v>
      </c>
      <c r="AC728" t="s">
        <v>1005</v>
      </c>
      <c r="AG728">
        <v>0</v>
      </c>
      <c r="AI728">
        <v>44.18997784</v>
      </c>
      <c r="AL728">
        <v>-108.16141702</v>
      </c>
      <c r="AN728" t="s">
        <v>1259</v>
      </c>
      <c r="AO728">
        <v>2.917948279671793</v>
      </c>
      <c r="AP728" t="s">
        <v>1519</v>
      </c>
      <c r="AQ728">
        <v>2018</v>
      </c>
      <c r="AR728">
        <v>36</v>
      </c>
    </row>
    <row r="729" spans="1:44">
      <c r="A729" t="s">
        <v>44</v>
      </c>
      <c r="C729" s="2">
        <v>43361</v>
      </c>
      <c r="D729" t="s">
        <v>103</v>
      </c>
      <c r="E729">
        <v>120</v>
      </c>
      <c r="F729" t="s">
        <v>149</v>
      </c>
      <c r="G729" t="s">
        <v>268</v>
      </c>
      <c r="H729">
        <v>0.125</v>
      </c>
      <c r="I729">
        <v>27</v>
      </c>
      <c r="J729">
        <v>2080</v>
      </c>
      <c r="K729">
        <v>33</v>
      </c>
      <c r="L729">
        <v>49</v>
      </c>
      <c r="M729" t="s">
        <v>332</v>
      </c>
      <c r="N729">
        <v>94</v>
      </c>
      <c r="O729" t="s">
        <v>333</v>
      </c>
      <c r="P729" t="s">
        <v>432</v>
      </c>
      <c r="Q729" t="s">
        <v>751</v>
      </c>
      <c r="R729" t="s">
        <v>954</v>
      </c>
      <c r="S729" s="2">
        <v>43361</v>
      </c>
      <c r="T729" t="s">
        <v>966</v>
      </c>
      <c r="U729">
        <v>0</v>
      </c>
      <c r="V729" t="s">
        <v>975</v>
      </c>
      <c r="X729">
        <v>0</v>
      </c>
      <c r="AA729">
        <v>1</v>
      </c>
      <c r="AB729">
        <v>0</v>
      </c>
      <c r="AC729" t="s">
        <v>1005</v>
      </c>
      <c r="AG729">
        <v>0</v>
      </c>
      <c r="AI729">
        <v>44.17549723</v>
      </c>
      <c r="AL729">
        <v>-108.16137106</v>
      </c>
      <c r="AN729" t="s">
        <v>1260</v>
      </c>
      <c r="AO729">
        <v>2.11355338683844</v>
      </c>
      <c r="AP729" t="s">
        <v>1519</v>
      </c>
      <c r="AQ729">
        <v>2018</v>
      </c>
      <c r="AR729">
        <v>36</v>
      </c>
    </row>
    <row r="730" spans="1:44">
      <c r="A730" t="s">
        <v>44</v>
      </c>
      <c r="C730" s="2">
        <v>43361</v>
      </c>
      <c r="D730" t="s">
        <v>103</v>
      </c>
      <c r="E730">
        <v>120</v>
      </c>
      <c r="F730" t="s">
        <v>149</v>
      </c>
      <c r="G730" t="s">
        <v>268</v>
      </c>
      <c r="H730">
        <v>0.125</v>
      </c>
      <c r="I730">
        <v>26</v>
      </c>
      <c r="J730">
        <v>2360</v>
      </c>
      <c r="K730">
        <v>9</v>
      </c>
      <c r="L730">
        <v>48</v>
      </c>
      <c r="M730" t="s">
        <v>332</v>
      </c>
      <c r="N730">
        <v>94</v>
      </c>
      <c r="O730" t="s">
        <v>333</v>
      </c>
      <c r="P730" t="s">
        <v>427</v>
      </c>
      <c r="Q730" t="s">
        <v>741</v>
      </c>
      <c r="R730" t="s">
        <v>954</v>
      </c>
      <c r="S730" s="2">
        <v>43361</v>
      </c>
      <c r="T730" t="s">
        <v>965</v>
      </c>
      <c r="U730">
        <v>0</v>
      </c>
      <c r="V730" t="s">
        <v>975</v>
      </c>
      <c r="X730">
        <v>0</v>
      </c>
      <c r="AA730">
        <v>1</v>
      </c>
      <c r="AB730">
        <v>0</v>
      </c>
      <c r="AC730" t="s">
        <v>1005</v>
      </c>
      <c r="AG730">
        <v>0</v>
      </c>
      <c r="AI730">
        <v>44.14646744</v>
      </c>
      <c r="AL730">
        <v>-108.13982467</v>
      </c>
      <c r="AN730" t="s">
        <v>1233</v>
      </c>
      <c r="AO730">
        <v>2.578199595264216</v>
      </c>
      <c r="AP730" t="s">
        <v>1523</v>
      </c>
      <c r="AQ730">
        <v>2018</v>
      </c>
      <c r="AR730">
        <v>36</v>
      </c>
    </row>
    <row r="731" spans="1:44">
      <c r="A731" t="s">
        <v>44</v>
      </c>
      <c r="C731" s="2">
        <v>43361</v>
      </c>
      <c r="D731" t="s">
        <v>103</v>
      </c>
      <c r="E731">
        <v>120</v>
      </c>
      <c r="F731" t="s">
        <v>149</v>
      </c>
      <c r="G731" t="s">
        <v>268</v>
      </c>
      <c r="H731">
        <v>0.125</v>
      </c>
      <c r="I731">
        <v>26</v>
      </c>
      <c r="J731">
        <v>2360</v>
      </c>
      <c r="K731">
        <v>9</v>
      </c>
      <c r="L731">
        <v>48</v>
      </c>
      <c r="M731" t="s">
        <v>332</v>
      </c>
      <c r="N731">
        <v>94</v>
      </c>
      <c r="O731" t="s">
        <v>333</v>
      </c>
      <c r="P731" t="s">
        <v>427</v>
      </c>
      <c r="Q731" t="s">
        <v>741</v>
      </c>
      <c r="R731" t="s">
        <v>954</v>
      </c>
      <c r="S731" s="2">
        <v>43361</v>
      </c>
      <c r="T731" t="s">
        <v>965</v>
      </c>
      <c r="U731">
        <v>0</v>
      </c>
      <c r="V731" t="s">
        <v>975</v>
      </c>
      <c r="X731">
        <v>0</v>
      </c>
      <c r="AA731">
        <v>1</v>
      </c>
      <c r="AB731">
        <v>0</v>
      </c>
      <c r="AC731" t="s">
        <v>1005</v>
      </c>
      <c r="AG731">
        <v>0</v>
      </c>
      <c r="AI731">
        <v>44.14646744</v>
      </c>
      <c r="AL731">
        <v>-108.13982467</v>
      </c>
      <c r="AN731" t="s">
        <v>1233</v>
      </c>
      <c r="AO731">
        <v>2.578199595264216</v>
      </c>
      <c r="AP731" t="s">
        <v>1523</v>
      </c>
      <c r="AQ731">
        <v>2018</v>
      </c>
      <c r="AR731">
        <v>36</v>
      </c>
    </row>
    <row r="732" spans="1:44">
      <c r="A732" t="s">
        <v>44</v>
      </c>
      <c r="C732" s="2">
        <v>43361</v>
      </c>
      <c r="D732" t="s">
        <v>103</v>
      </c>
      <c r="E732">
        <v>120</v>
      </c>
      <c r="F732" t="s">
        <v>149</v>
      </c>
      <c r="G732" t="s">
        <v>268</v>
      </c>
      <c r="H732">
        <v>0.125</v>
      </c>
      <c r="I732">
        <v>26</v>
      </c>
      <c r="J732">
        <v>2360</v>
      </c>
      <c r="K732">
        <v>17</v>
      </c>
      <c r="L732">
        <v>48</v>
      </c>
      <c r="M732" t="s">
        <v>332</v>
      </c>
      <c r="N732">
        <v>94</v>
      </c>
      <c r="O732" t="s">
        <v>333</v>
      </c>
      <c r="P732" t="s">
        <v>427</v>
      </c>
      <c r="Q732" t="s">
        <v>741</v>
      </c>
      <c r="R732" t="s">
        <v>954</v>
      </c>
      <c r="S732" s="2">
        <v>43361</v>
      </c>
      <c r="T732" t="s">
        <v>965</v>
      </c>
      <c r="U732">
        <v>0</v>
      </c>
      <c r="V732" t="s">
        <v>975</v>
      </c>
      <c r="X732">
        <v>0</v>
      </c>
      <c r="AA732">
        <v>1</v>
      </c>
      <c r="AB732">
        <v>0</v>
      </c>
      <c r="AC732" t="s">
        <v>1005</v>
      </c>
      <c r="AG732">
        <v>0</v>
      </c>
      <c r="AI732">
        <v>44.13207445</v>
      </c>
      <c r="AL732">
        <v>-108.15988275</v>
      </c>
      <c r="AN732" t="s">
        <v>1234</v>
      </c>
      <c r="AO732">
        <v>2.127884183663141</v>
      </c>
      <c r="AP732" t="s">
        <v>1523</v>
      </c>
      <c r="AQ732">
        <v>2018</v>
      </c>
      <c r="AR732">
        <v>36</v>
      </c>
    </row>
    <row r="733" spans="1:44">
      <c r="A733" t="s">
        <v>44</v>
      </c>
      <c r="C733" s="2">
        <v>43361</v>
      </c>
      <c r="D733" t="s">
        <v>103</v>
      </c>
      <c r="E733">
        <v>120</v>
      </c>
      <c r="F733" t="s">
        <v>149</v>
      </c>
      <c r="G733" t="s">
        <v>268</v>
      </c>
      <c r="H733">
        <v>0.125</v>
      </c>
      <c r="I733">
        <v>26</v>
      </c>
      <c r="J733">
        <v>2360</v>
      </c>
      <c r="K733">
        <v>9</v>
      </c>
      <c r="L733">
        <v>48</v>
      </c>
      <c r="M733" t="s">
        <v>332</v>
      </c>
      <c r="N733">
        <v>94</v>
      </c>
      <c r="O733" t="s">
        <v>333</v>
      </c>
      <c r="P733" t="s">
        <v>427</v>
      </c>
      <c r="Q733" t="s">
        <v>741</v>
      </c>
      <c r="R733" t="s">
        <v>954</v>
      </c>
      <c r="S733" s="2">
        <v>43361</v>
      </c>
      <c r="T733" t="s">
        <v>965</v>
      </c>
      <c r="U733">
        <v>0</v>
      </c>
      <c r="V733" t="s">
        <v>975</v>
      </c>
      <c r="X733">
        <v>0</v>
      </c>
      <c r="AA733">
        <v>1</v>
      </c>
      <c r="AB733">
        <v>0</v>
      </c>
      <c r="AC733" t="s">
        <v>1005</v>
      </c>
      <c r="AG733">
        <v>0</v>
      </c>
      <c r="AI733">
        <v>44.14646744</v>
      </c>
      <c r="AL733">
        <v>-108.13982467</v>
      </c>
      <c r="AN733" t="s">
        <v>1233</v>
      </c>
      <c r="AO733">
        <v>2.578199595264216</v>
      </c>
      <c r="AP733" t="s">
        <v>1523</v>
      </c>
      <c r="AQ733">
        <v>2018</v>
      </c>
      <c r="AR733">
        <v>36</v>
      </c>
    </row>
    <row r="734" spans="1:44">
      <c r="A734" t="s">
        <v>44</v>
      </c>
      <c r="C734" s="2">
        <v>43361</v>
      </c>
      <c r="D734" t="s">
        <v>103</v>
      </c>
      <c r="E734">
        <v>120</v>
      </c>
      <c r="F734" t="s">
        <v>149</v>
      </c>
      <c r="G734" t="s">
        <v>268</v>
      </c>
      <c r="H734">
        <v>0.125</v>
      </c>
      <c r="I734">
        <v>26</v>
      </c>
      <c r="J734">
        <v>2360</v>
      </c>
      <c r="K734">
        <v>20</v>
      </c>
      <c r="L734">
        <v>48</v>
      </c>
      <c r="M734" t="s">
        <v>332</v>
      </c>
      <c r="N734">
        <v>94</v>
      </c>
      <c r="O734" t="s">
        <v>333</v>
      </c>
      <c r="P734" t="s">
        <v>427</v>
      </c>
      <c r="Q734" t="s">
        <v>741</v>
      </c>
      <c r="R734" t="s">
        <v>954</v>
      </c>
      <c r="S734" s="2">
        <v>43361</v>
      </c>
      <c r="T734" t="s">
        <v>965</v>
      </c>
      <c r="U734">
        <v>0</v>
      </c>
      <c r="V734" t="s">
        <v>975</v>
      </c>
      <c r="X734">
        <v>0</v>
      </c>
      <c r="AA734">
        <v>1</v>
      </c>
      <c r="AB734">
        <v>0</v>
      </c>
      <c r="AC734" t="s">
        <v>1005</v>
      </c>
      <c r="AG734">
        <v>0</v>
      </c>
      <c r="AI734">
        <v>44.1176129</v>
      </c>
      <c r="AL734">
        <v>-108.1597376</v>
      </c>
      <c r="AN734" t="s">
        <v>1235</v>
      </c>
      <c r="AO734">
        <v>2.913782584341832</v>
      </c>
      <c r="AP734" t="s">
        <v>1523</v>
      </c>
      <c r="AQ734">
        <v>2018</v>
      </c>
      <c r="AR734">
        <v>36</v>
      </c>
    </row>
    <row r="735" spans="1:44">
      <c r="A735" t="s">
        <v>44</v>
      </c>
      <c r="C735" s="2">
        <v>43361</v>
      </c>
      <c r="D735" t="s">
        <v>103</v>
      </c>
      <c r="E735">
        <v>120</v>
      </c>
      <c r="F735" t="s">
        <v>149</v>
      </c>
      <c r="G735" t="s">
        <v>268</v>
      </c>
      <c r="H735">
        <v>0.125</v>
      </c>
      <c r="I735">
        <v>26</v>
      </c>
      <c r="J735">
        <v>2360</v>
      </c>
      <c r="K735">
        <v>9</v>
      </c>
      <c r="L735">
        <v>48</v>
      </c>
      <c r="M735" t="s">
        <v>332</v>
      </c>
      <c r="N735">
        <v>94</v>
      </c>
      <c r="O735" t="s">
        <v>333</v>
      </c>
      <c r="P735" t="s">
        <v>427</v>
      </c>
      <c r="Q735" t="s">
        <v>741</v>
      </c>
      <c r="R735" t="s">
        <v>954</v>
      </c>
      <c r="S735" s="2">
        <v>43361</v>
      </c>
      <c r="T735" t="s">
        <v>965</v>
      </c>
      <c r="U735">
        <v>0</v>
      </c>
      <c r="V735" t="s">
        <v>975</v>
      </c>
      <c r="X735">
        <v>0</v>
      </c>
      <c r="AA735">
        <v>1</v>
      </c>
      <c r="AB735">
        <v>0</v>
      </c>
      <c r="AC735" t="s">
        <v>1005</v>
      </c>
      <c r="AG735">
        <v>0</v>
      </c>
      <c r="AI735">
        <v>44.14646744</v>
      </c>
      <c r="AL735">
        <v>-108.13982467</v>
      </c>
      <c r="AN735" t="s">
        <v>1233</v>
      </c>
      <c r="AO735">
        <v>2.578199595264216</v>
      </c>
      <c r="AP735" t="s">
        <v>1523</v>
      </c>
      <c r="AQ735">
        <v>2018</v>
      </c>
      <c r="AR735">
        <v>36</v>
      </c>
    </row>
    <row r="736" spans="1:44">
      <c r="A736" t="s">
        <v>44</v>
      </c>
      <c r="C736" s="2">
        <v>43361</v>
      </c>
      <c r="D736" t="s">
        <v>103</v>
      </c>
      <c r="E736">
        <v>120</v>
      </c>
      <c r="F736" t="s">
        <v>149</v>
      </c>
      <c r="G736" t="s">
        <v>281</v>
      </c>
      <c r="H736">
        <v>0.125</v>
      </c>
      <c r="I736">
        <v>19</v>
      </c>
      <c r="J736">
        <v>2038.92004394</v>
      </c>
      <c r="K736">
        <v>6</v>
      </c>
      <c r="L736">
        <v>48</v>
      </c>
      <c r="M736" t="s">
        <v>332</v>
      </c>
      <c r="N736">
        <v>94</v>
      </c>
      <c r="O736" t="s">
        <v>333</v>
      </c>
      <c r="P736" t="s">
        <v>429</v>
      </c>
      <c r="Q736" t="s">
        <v>743</v>
      </c>
      <c r="R736" t="s">
        <v>954</v>
      </c>
      <c r="S736" s="2">
        <v>43361</v>
      </c>
      <c r="T736" t="s">
        <v>965</v>
      </c>
      <c r="U736">
        <v>0</v>
      </c>
      <c r="V736" t="s">
        <v>975</v>
      </c>
      <c r="X736">
        <v>0</v>
      </c>
      <c r="AA736">
        <v>1</v>
      </c>
      <c r="AB736">
        <v>0</v>
      </c>
      <c r="AC736" t="s">
        <v>1026</v>
      </c>
      <c r="AG736">
        <v>0</v>
      </c>
      <c r="AI736">
        <v>44.1610432</v>
      </c>
      <c r="AL736">
        <v>-108.18011685</v>
      </c>
      <c r="AN736" t="s">
        <v>1238</v>
      </c>
      <c r="AO736">
        <v>0.7481066594394203</v>
      </c>
      <c r="AP736" t="s">
        <v>1519</v>
      </c>
      <c r="AQ736">
        <v>2018</v>
      </c>
      <c r="AR736">
        <v>36</v>
      </c>
    </row>
    <row r="737" spans="1:44">
      <c r="A737" t="s">
        <v>44</v>
      </c>
      <c r="C737" s="2">
        <v>43361</v>
      </c>
      <c r="D737" t="s">
        <v>103</v>
      </c>
      <c r="E737">
        <v>120</v>
      </c>
      <c r="F737" t="s">
        <v>149</v>
      </c>
      <c r="G737" t="s">
        <v>281</v>
      </c>
      <c r="H737">
        <v>0.125</v>
      </c>
      <c r="I737">
        <v>19</v>
      </c>
      <c r="J737">
        <v>2038.92004394</v>
      </c>
      <c r="K737">
        <v>4</v>
      </c>
      <c r="L737">
        <v>48</v>
      </c>
      <c r="M737" t="s">
        <v>332</v>
      </c>
      <c r="N737">
        <v>94</v>
      </c>
      <c r="O737" t="s">
        <v>333</v>
      </c>
      <c r="P737" t="s">
        <v>429</v>
      </c>
      <c r="Q737" t="s">
        <v>743</v>
      </c>
      <c r="R737" t="s">
        <v>954</v>
      </c>
      <c r="S737" s="2">
        <v>43361</v>
      </c>
      <c r="T737" t="s">
        <v>965</v>
      </c>
      <c r="U737">
        <v>0</v>
      </c>
      <c r="V737" t="s">
        <v>975</v>
      </c>
      <c r="X737">
        <v>0</v>
      </c>
      <c r="AA737">
        <v>1</v>
      </c>
      <c r="AB737">
        <v>0</v>
      </c>
      <c r="AC737" t="s">
        <v>1026</v>
      </c>
      <c r="AG737">
        <v>0</v>
      </c>
      <c r="AI737">
        <v>44.16095569</v>
      </c>
      <c r="AL737">
        <v>-108.13993166</v>
      </c>
      <c r="AN737" t="s">
        <v>1245</v>
      </c>
      <c r="AO737">
        <v>2.581208561288166</v>
      </c>
      <c r="AP737" t="s">
        <v>1520</v>
      </c>
      <c r="AQ737">
        <v>2018</v>
      </c>
      <c r="AR737">
        <v>36</v>
      </c>
    </row>
    <row r="738" spans="1:44">
      <c r="A738" t="s">
        <v>44</v>
      </c>
      <c r="C738" s="2">
        <v>43361</v>
      </c>
      <c r="D738" t="s">
        <v>103</v>
      </c>
      <c r="E738">
        <v>120</v>
      </c>
      <c r="F738" t="s">
        <v>149</v>
      </c>
      <c r="G738" t="s">
        <v>281</v>
      </c>
      <c r="H738">
        <v>0.125</v>
      </c>
      <c r="I738">
        <v>19</v>
      </c>
      <c r="J738">
        <v>2038.92004394</v>
      </c>
      <c r="K738">
        <v>8</v>
      </c>
      <c r="L738">
        <v>48</v>
      </c>
      <c r="M738" t="s">
        <v>332</v>
      </c>
      <c r="N738">
        <v>94</v>
      </c>
      <c r="O738" t="s">
        <v>333</v>
      </c>
      <c r="P738" t="s">
        <v>429</v>
      </c>
      <c r="Q738" t="s">
        <v>743</v>
      </c>
      <c r="R738" t="s">
        <v>954</v>
      </c>
      <c r="S738" s="2">
        <v>43361</v>
      </c>
      <c r="T738" t="s">
        <v>965</v>
      </c>
      <c r="U738">
        <v>0</v>
      </c>
      <c r="V738" t="s">
        <v>975</v>
      </c>
      <c r="X738">
        <v>0</v>
      </c>
      <c r="AA738">
        <v>1</v>
      </c>
      <c r="AB738">
        <v>0</v>
      </c>
      <c r="AC738" t="s">
        <v>1026</v>
      </c>
      <c r="AG738">
        <v>0</v>
      </c>
      <c r="AI738">
        <v>44.14646352</v>
      </c>
      <c r="AL738">
        <v>-108.15996685</v>
      </c>
      <c r="AN738" t="s">
        <v>1239</v>
      </c>
      <c r="AO738">
        <v>1.604778821149333</v>
      </c>
      <c r="AP738" t="s">
        <v>1523</v>
      </c>
      <c r="AQ738">
        <v>2018</v>
      </c>
      <c r="AR738">
        <v>36</v>
      </c>
    </row>
    <row r="739" spans="1:44">
      <c r="A739" t="s">
        <v>44</v>
      </c>
      <c r="C739" s="2">
        <v>43361</v>
      </c>
      <c r="D739" t="s">
        <v>103</v>
      </c>
      <c r="E739">
        <v>120</v>
      </c>
      <c r="F739" t="s">
        <v>149</v>
      </c>
      <c r="G739" t="s">
        <v>281</v>
      </c>
      <c r="H739">
        <v>0.125</v>
      </c>
      <c r="I739">
        <v>19</v>
      </c>
      <c r="J739">
        <v>2038.92004394</v>
      </c>
      <c r="K739">
        <v>5</v>
      </c>
      <c r="L739">
        <v>48</v>
      </c>
      <c r="M739" t="s">
        <v>332</v>
      </c>
      <c r="N739">
        <v>94</v>
      </c>
      <c r="O739" t="s">
        <v>333</v>
      </c>
      <c r="P739" t="s">
        <v>429</v>
      </c>
      <c r="Q739" t="s">
        <v>743</v>
      </c>
      <c r="R739" t="s">
        <v>954</v>
      </c>
      <c r="S739" s="2">
        <v>43361</v>
      </c>
      <c r="T739" t="s">
        <v>965</v>
      </c>
      <c r="U739">
        <v>0</v>
      </c>
      <c r="V739" t="s">
        <v>975</v>
      </c>
      <c r="X739">
        <v>0</v>
      </c>
      <c r="AA739">
        <v>1</v>
      </c>
      <c r="AB739">
        <v>0</v>
      </c>
      <c r="AC739" t="s">
        <v>1026</v>
      </c>
      <c r="AG739">
        <v>0</v>
      </c>
      <c r="AI739">
        <v>44.16095558</v>
      </c>
      <c r="AL739">
        <v>-108.16002044</v>
      </c>
      <c r="AN739" t="s">
        <v>1240</v>
      </c>
      <c r="AO739">
        <v>1.615654512215056</v>
      </c>
      <c r="AP739" t="s">
        <v>1519</v>
      </c>
      <c r="AQ739">
        <v>2018</v>
      </c>
      <c r="AR739">
        <v>36</v>
      </c>
    </row>
    <row r="740" spans="1:44">
      <c r="A740" t="s">
        <v>44</v>
      </c>
      <c r="C740" s="2">
        <v>43361</v>
      </c>
      <c r="D740" t="s">
        <v>103</v>
      </c>
      <c r="E740">
        <v>120</v>
      </c>
      <c r="F740" t="s">
        <v>149</v>
      </c>
      <c r="G740" t="s">
        <v>281</v>
      </c>
      <c r="H740">
        <v>0.125</v>
      </c>
      <c r="I740">
        <v>19</v>
      </c>
      <c r="J740">
        <v>2038.92004394</v>
      </c>
      <c r="K740">
        <v>6</v>
      </c>
      <c r="L740">
        <v>48</v>
      </c>
      <c r="M740" t="s">
        <v>332</v>
      </c>
      <c r="N740">
        <v>94</v>
      </c>
      <c r="O740" t="s">
        <v>333</v>
      </c>
      <c r="P740" t="s">
        <v>429</v>
      </c>
      <c r="Q740" t="s">
        <v>743</v>
      </c>
      <c r="R740" t="s">
        <v>954</v>
      </c>
      <c r="S740" s="2">
        <v>43361</v>
      </c>
      <c r="T740" t="s">
        <v>965</v>
      </c>
      <c r="U740">
        <v>0</v>
      </c>
      <c r="V740" t="s">
        <v>975</v>
      </c>
      <c r="X740">
        <v>0</v>
      </c>
      <c r="AA740">
        <v>1</v>
      </c>
      <c r="AB740">
        <v>0</v>
      </c>
      <c r="AC740" t="s">
        <v>1026</v>
      </c>
      <c r="AG740">
        <v>0</v>
      </c>
      <c r="AI740">
        <v>44.1610432</v>
      </c>
      <c r="AL740">
        <v>-108.18011685</v>
      </c>
      <c r="AN740" t="s">
        <v>1238</v>
      </c>
      <c r="AO740">
        <v>0.7481066594394203</v>
      </c>
      <c r="AP740" t="s">
        <v>1519</v>
      </c>
      <c r="AQ740">
        <v>2018</v>
      </c>
      <c r="AR740">
        <v>36</v>
      </c>
    </row>
    <row r="741" spans="1:44">
      <c r="A741" t="s">
        <v>44</v>
      </c>
      <c r="C741" s="2">
        <v>43361</v>
      </c>
      <c r="D741" t="s">
        <v>103</v>
      </c>
      <c r="E741">
        <v>120</v>
      </c>
      <c r="F741" t="s">
        <v>149</v>
      </c>
      <c r="G741" t="s">
        <v>281</v>
      </c>
      <c r="H741">
        <v>0.125</v>
      </c>
      <c r="I741">
        <v>19</v>
      </c>
      <c r="J741">
        <v>2038.92004394</v>
      </c>
      <c r="K741">
        <v>6</v>
      </c>
      <c r="L741">
        <v>48</v>
      </c>
      <c r="M741" t="s">
        <v>332</v>
      </c>
      <c r="N741">
        <v>94</v>
      </c>
      <c r="O741" t="s">
        <v>333</v>
      </c>
      <c r="P741" t="s">
        <v>429</v>
      </c>
      <c r="Q741" t="s">
        <v>743</v>
      </c>
      <c r="R741" t="s">
        <v>954</v>
      </c>
      <c r="S741" s="2">
        <v>43361</v>
      </c>
      <c r="T741" t="s">
        <v>965</v>
      </c>
      <c r="U741">
        <v>0</v>
      </c>
      <c r="V741" t="s">
        <v>975</v>
      </c>
      <c r="X741">
        <v>0</v>
      </c>
      <c r="AA741">
        <v>1</v>
      </c>
      <c r="AB741">
        <v>0</v>
      </c>
      <c r="AC741" t="s">
        <v>1026</v>
      </c>
      <c r="AG741">
        <v>0</v>
      </c>
      <c r="AI741">
        <v>44.1610432</v>
      </c>
      <c r="AL741">
        <v>-108.18011685</v>
      </c>
      <c r="AN741" t="s">
        <v>1238</v>
      </c>
      <c r="AO741">
        <v>0.7481066594394203</v>
      </c>
      <c r="AP741" t="s">
        <v>1519</v>
      </c>
      <c r="AQ741">
        <v>2018</v>
      </c>
      <c r="AR741">
        <v>36</v>
      </c>
    </row>
    <row r="742" spans="1:44">
      <c r="A742" t="s">
        <v>44</v>
      </c>
      <c r="C742" s="2">
        <v>43361</v>
      </c>
      <c r="D742" t="s">
        <v>103</v>
      </c>
      <c r="E742">
        <v>120</v>
      </c>
      <c r="F742" t="s">
        <v>149</v>
      </c>
      <c r="G742" t="s">
        <v>281</v>
      </c>
      <c r="H742">
        <v>0.125</v>
      </c>
      <c r="I742">
        <v>19</v>
      </c>
      <c r="J742">
        <v>2038.92004394</v>
      </c>
      <c r="K742">
        <v>4</v>
      </c>
      <c r="L742">
        <v>48</v>
      </c>
      <c r="M742" t="s">
        <v>332</v>
      </c>
      <c r="N742">
        <v>94</v>
      </c>
      <c r="O742" t="s">
        <v>333</v>
      </c>
      <c r="P742" t="s">
        <v>429</v>
      </c>
      <c r="Q742" t="s">
        <v>743</v>
      </c>
      <c r="R742" t="s">
        <v>954</v>
      </c>
      <c r="S742" s="2">
        <v>43361</v>
      </c>
      <c r="T742" t="s">
        <v>965</v>
      </c>
      <c r="U742">
        <v>0</v>
      </c>
      <c r="V742" t="s">
        <v>975</v>
      </c>
      <c r="X742">
        <v>0</v>
      </c>
      <c r="AA742">
        <v>1</v>
      </c>
      <c r="AB742">
        <v>0</v>
      </c>
      <c r="AC742" t="s">
        <v>1026</v>
      </c>
      <c r="AG742">
        <v>0</v>
      </c>
      <c r="AI742">
        <v>44.16095569</v>
      </c>
      <c r="AL742">
        <v>-108.13993166</v>
      </c>
      <c r="AN742" t="s">
        <v>1245</v>
      </c>
      <c r="AO742">
        <v>2.581208561288166</v>
      </c>
      <c r="AP742" t="s">
        <v>1520</v>
      </c>
      <c r="AQ742">
        <v>2018</v>
      </c>
      <c r="AR742">
        <v>36</v>
      </c>
    </row>
    <row r="743" spans="1:44">
      <c r="A743" t="s">
        <v>44</v>
      </c>
      <c r="C743" s="2">
        <v>43361</v>
      </c>
      <c r="D743" t="s">
        <v>103</v>
      </c>
      <c r="E743">
        <v>120</v>
      </c>
      <c r="F743" t="s">
        <v>149</v>
      </c>
      <c r="G743" t="s">
        <v>281</v>
      </c>
      <c r="H743">
        <v>0.125</v>
      </c>
      <c r="I743">
        <v>19</v>
      </c>
      <c r="J743">
        <v>2038.92004394</v>
      </c>
      <c r="K743">
        <v>5</v>
      </c>
      <c r="L743">
        <v>48</v>
      </c>
      <c r="M743" t="s">
        <v>332</v>
      </c>
      <c r="N743">
        <v>94</v>
      </c>
      <c r="O743" t="s">
        <v>333</v>
      </c>
      <c r="P743" t="s">
        <v>429</v>
      </c>
      <c r="Q743" t="s">
        <v>743</v>
      </c>
      <c r="R743" t="s">
        <v>954</v>
      </c>
      <c r="S743" s="2">
        <v>43361</v>
      </c>
      <c r="T743" t="s">
        <v>965</v>
      </c>
      <c r="U743">
        <v>0</v>
      </c>
      <c r="V743" t="s">
        <v>975</v>
      </c>
      <c r="X743">
        <v>0</v>
      </c>
      <c r="AA743">
        <v>1</v>
      </c>
      <c r="AB743">
        <v>0</v>
      </c>
      <c r="AC743" t="s">
        <v>1026</v>
      </c>
      <c r="AG743">
        <v>0</v>
      </c>
      <c r="AI743">
        <v>44.16095558</v>
      </c>
      <c r="AL743">
        <v>-108.16002044</v>
      </c>
      <c r="AN743" t="s">
        <v>1240</v>
      </c>
      <c r="AO743">
        <v>1.615654512215056</v>
      </c>
      <c r="AP743" t="s">
        <v>1519</v>
      </c>
      <c r="AQ743">
        <v>2018</v>
      </c>
      <c r="AR743">
        <v>36</v>
      </c>
    </row>
    <row r="744" spans="1:44">
      <c r="A744" t="s">
        <v>44</v>
      </c>
      <c r="C744" s="2">
        <v>43361</v>
      </c>
      <c r="D744" t="s">
        <v>103</v>
      </c>
      <c r="E744">
        <v>120</v>
      </c>
      <c r="F744" t="s">
        <v>149</v>
      </c>
      <c r="G744" t="s">
        <v>281</v>
      </c>
      <c r="H744">
        <v>0.125</v>
      </c>
      <c r="I744">
        <v>19</v>
      </c>
      <c r="J744">
        <v>2038.92004394</v>
      </c>
      <c r="K744">
        <v>4</v>
      </c>
      <c r="L744">
        <v>48</v>
      </c>
      <c r="M744" t="s">
        <v>332</v>
      </c>
      <c r="N744">
        <v>94</v>
      </c>
      <c r="O744" t="s">
        <v>333</v>
      </c>
      <c r="P744" t="s">
        <v>429</v>
      </c>
      <c r="Q744" t="s">
        <v>743</v>
      </c>
      <c r="R744" t="s">
        <v>954</v>
      </c>
      <c r="S744" s="2">
        <v>43361</v>
      </c>
      <c r="T744" t="s">
        <v>965</v>
      </c>
      <c r="U744">
        <v>0</v>
      </c>
      <c r="V744" t="s">
        <v>975</v>
      </c>
      <c r="X744">
        <v>0</v>
      </c>
      <c r="AA744">
        <v>1</v>
      </c>
      <c r="AB744">
        <v>0</v>
      </c>
      <c r="AC744" t="s">
        <v>1026</v>
      </c>
      <c r="AG744">
        <v>0</v>
      </c>
      <c r="AI744">
        <v>44.16095569</v>
      </c>
      <c r="AL744">
        <v>-108.13993166</v>
      </c>
      <c r="AN744" t="s">
        <v>1245</v>
      </c>
      <c r="AO744">
        <v>2.581208561288166</v>
      </c>
      <c r="AP744" t="s">
        <v>1520</v>
      </c>
      <c r="AQ744">
        <v>2018</v>
      </c>
      <c r="AR744">
        <v>36</v>
      </c>
    </row>
    <row r="745" spans="1:44">
      <c r="A745" t="s">
        <v>44</v>
      </c>
      <c r="C745" s="2">
        <v>43361</v>
      </c>
      <c r="D745" t="s">
        <v>103</v>
      </c>
      <c r="E745">
        <v>120</v>
      </c>
      <c r="F745" t="s">
        <v>149</v>
      </c>
      <c r="G745" t="s">
        <v>281</v>
      </c>
      <c r="H745">
        <v>0.125</v>
      </c>
      <c r="I745">
        <v>19</v>
      </c>
      <c r="J745">
        <v>2038.92004394</v>
      </c>
      <c r="K745">
        <v>5</v>
      </c>
      <c r="L745">
        <v>48</v>
      </c>
      <c r="M745" t="s">
        <v>332</v>
      </c>
      <c r="N745">
        <v>94</v>
      </c>
      <c r="O745" t="s">
        <v>333</v>
      </c>
      <c r="P745" t="s">
        <v>429</v>
      </c>
      <c r="Q745" t="s">
        <v>743</v>
      </c>
      <c r="R745" t="s">
        <v>954</v>
      </c>
      <c r="S745" s="2">
        <v>43361</v>
      </c>
      <c r="T745" t="s">
        <v>965</v>
      </c>
      <c r="U745">
        <v>0</v>
      </c>
      <c r="V745" t="s">
        <v>975</v>
      </c>
      <c r="X745">
        <v>0</v>
      </c>
      <c r="AA745">
        <v>1</v>
      </c>
      <c r="AB745">
        <v>0</v>
      </c>
      <c r="AC745" t="s">
        <v>1026</v>
      </c>
      <c r="AG745">
        <v>0</v>
      </c>
      <c r="AI745">
        <v>44.16095558</v>
      </c>
      <c r="AL745">
        <v>-108.16002044</v>
      </c>
      <c r="AN745" t="s">
        <v>1240</v>
      </c>
      <c r="AO745">
        <v>1.615654512215056</v>
      </c>
      <c r="AP745" t="s">
        <v>1519</v>
      </c>
      <c r="AQ745">
        <v>2018</v>
      </c>
      <c r="AR745">
        <v>36</v>
      </c>
    </row>
    <row r="746" spans="1:44">
      <c r="A746" t="s">
        <v>44</v>
      </c>
      <c r="C746" s="2">
        <v>41128</v>
      </c>
      <c r="D746" t="s">
        <v>47</v>
      </c>
      <c r="E746">
        <v>120</v>
      </c>
      <c r="F746" t="s">
        <v>150</v>
      </c>
      <c r="G746" t="s">
        <v>282</v>
      </c>
      <c r="H746">
        <v>0.125</v>
      </c>
      <c r="I746">
        <v>15</v>
      </c>
      <c r="J746">
        <v>200</v>
      </c>
      <c r="K746">
        <v>9</v>
      </c>
      <c r="L746">
        <v>48</v>
      </c>
      <c r="M746" t="s">
        <v>332</v>
      </c>
      <c r="N746">
        <v>94</v>
      </c>
      <c r="O746" t="s">
        <v>333</v>
      </c>
      <c r="P746" t="s">
        <v>341</v>
      </c>
      <c r="Q746" t="s">
        <v>744</v>
      </c>
      <c r="R746" t="s">
        <v>954</v>
      </c>
      <c r="S746" s="2">
        <v>41128</v>
      </c>
      <c r="T746" t="s">
        <v>965</v>
      </c>
      <c r="U746">
        <v>0</v>
      </c>
      <c r="V746" t="s">
        <v>975</v>
      </c>
      <c r="AA746">
        <v>1</v>
      </c>
      <c r="AB746">
        <v>0</v>
      </c>
      <c r="AC746" t="s">
        <v>1027</v>
      </c>
      <c r="AI746">
        <v>44.14646744</v>
      </c>
      <c r="AL746">
        <v>-108.13982467</v>
      </c>
      <c r="AN746" t="s">
        <v>1233</v>
      </c>
      <c r="AO746">
        <v>2.578199595264216</v>
      </c>
      <c r="AP746" t="s">
        <v>1523</v>
      </c>
      <c r="AQ746">
        <v>2012</v>
      </c>
      <c r="AR746">
        <v>36</v>
      </c>
    </row>
    <row r="747" spans="1:44">
      <c r="A747" t="s">
        <v>44</v>
      </c>
      <c r="C747" s="2">
        <v>41128</v>
      </c>
      <c r="D747" t="s">
        <v>47</v>
      </c>
      <c r="E747">
        <v>120</v>
      </c>
      <c r="F747" t="s">
        <v>150</v>
      </c>
      <c r="G747" t="s">
        <v>283</v>
      </c>
      <c r="H747">
        <v>0.125</v>
      </c>
      <c r="I747">
        <v>12</v>
      </c>
      <c r="J747">
        <v>1360.39001464</v>
      </c>
      <c r="K747">
        <v>18</v>
      </c>
      <c r="L747">
        <v>48</v>
      </c>
      <c r="M747" t="s">
        <v>332</v>
      </c>
      <c r="N747">
        <v>94</v>
      </c>
      <c r="O747" t="s">
        <v>333</v>
      </c>
      <c r="P747" t="s">
        <v>341</v>
      </c>
      <c r="Q747" t="s">
        <v>745</v>
      </c>
      <c r="R747" t="s">
        <v>954</v>
      </c>
      <c r="S747" s="2">
        <v>41128</v>
      </c>
      <c r="T747" t="s">
        <v>965</v>
      </c>
      <c r="U747">
        <v>0</v>
      </c>
      <c r="V747" t="s">
        <v>975</v>
      </c>
      <c r="AA747">
        <v>1</v>
      </c>
      <c r="AB747">
        <v>0</v>
      </c>
      <c r="AC747" t="s">
        <v>1028</v>
      </c>
      <c r="AI747">
        <v>44.13206671</v>
      </c>
      <c r="AL747">
        <v>-108.17997152</v>
      </c>
      <c r="AN747" t="s">
        <v>1241</v>
      </c>
      <c r="AO747">
        <v>1.567852924761635</v>
      </c>
      <c r="AP747" t="s">
        <v>1523</v>
      </c>
      <c r="AQ747">
        <v>2012</v>
      </c>
      <c r="AR747">
        <v>36</v>
      </c>
    </row>
    <row r="748" spans="1:44">
      <c r="A748" t="s">
        <v>44</v>
      </c>
      <c r="C748" s="2">
        <v>41128</v>
      </c>
      <c r="D748" t="s">
        <v>47</v>
      </c>
      <c r="E748">
        <v>120</v>
      </c>
      <c r="F748" t="s">
        <v>150</v>
      </c>
      <c r="G748" t="s">
        <v>283</v>
      </c>
      <c r="H748">
        <v>0.125</v>
      </c>
      <c r="I748">
        <v>12</v>
      </c>
      <c r="J748">
        <v>2000.2199707</v>
      </c>
      <c r="K748">
        <v>9</v>
      </c>
      <c r="L748">
        <v>48</v>
      </c>
      <c r="M748" t="s">
        <v>332</v>
      </c>
      <c r="N748">
        <v>94</v>
      </c>
      <c r="O748" t="s">
        <v>333</v>
      </c>
      <c r="P748" t="s">
        <v>341</v>
      </c>
      <c r="Q748" t="s">
        <v>746</v>
      </c>
      <c r="R748" t="s">
        <v>954</v>
      </c>
      <c r="S748" s="2">
        <v>41128</v>
      </c>
      <c r="T748" t="s">
        <v>965</v>
      </c>
      <c r="U748">
        <v>0</v>
      </c>
      <c r="V748" t="s">
        <v>975</v>
      </c>
      <c r="AA748">
        <v>1</v>
      </c>
      <c r="AB748">
        <v>0</v>
      </c>
      <c r="AC748" t="s">
        <v>1028</v>
      </c>
      <c r="AI748">
        <v>44.14646744</v>
      </c>
      <c r="AL748">
        <v>-108.13982467</v>
      </c>
      <c r="AN748" t="s">
        <v>1233</v>
      </c>
      <c r="AO748">
        <v>2.578199595264216</v>
      </c>
      <c r="AP748" t="s">
        <v>1523</v>
      </c>
      <c r="AQ748">
        <v>2012</v>
      </c>
      <c r="AR748">
        <v>36</v>
      </c>
    </row>
    <row r="749" spans="1:44">
      <c r="A749" t="s">
        <v>44</v>
      </c>
      <c r="C749" s="2">
        <v>43810</v>
      </c>
      <c r="D749" t="s">
        <v>66</v>
      </c>
      <c r="E749">
        <v>120</v>
      </c>
      <c r="F749" t="s">
        <v>149</v>
      </c>
      <c r="G749" t="s">
        <v>248</v>
      </c>
      <c r="H749">
        <v>0.125</v>
      </c>
      <c r="I749">
        <v>2</v>
      </c>
      <c r="J749">
        <v>2237.04003906</v>
      </c>
      <c r="K749">
        <v>25</v>
      </c>
      <c r="L749">
        <v>49</v>
      </c>
      <c r="M749" t="s">
        <v>332</v>
      </c>
      <c r="N749">
        <v>95</v>
      </c>
      <c r="O749" t="s">
        <v>333</v>
      </c>
      <c r="P749" t="s">
        <v>433</v>
      </c>
      <c r="Q749" t="s">
        <v>752</v>
      </c>
      <c r="R749" t="s">
        <v>954</v>
      </c>
      <c r="S749" s="2">
        <v>43810</v>
      </c>
      <c r="T749" t="s">
        <v>966</v>
      </c>
      <c r="U749">
        <v>0</v>
      </c>
      <c r="V749" t="s">
        <v>975</v>
      </c>
      <c r="X749">
        <v>0</v>
      </c>
      <c r="AA749">
        <v>1</v>
      </c>
      <c r="AB749">
        <v>0</v>
      </c>
      <c r="AC749" t="s">
        <v>1030</v>
      </c>
      <c r="AG749">
        <v>0</v>
      </c>
      <c r="AI749">
        <v>44.19005378</v>
      </c>
      <c r="AL749">
        <v>-108.22175967</v>
      </c>
      <c r="AN749" t="s">
        <v>1261</v>
      </c>
      <c r="AO749">
        <v>2.964161527798235</v>
      </c>
      <c r="AP749" t="s">
        <v>1521</v>
      </c>
      <c r="AQ749">
        <v>2019</v>
      </c>
      <c r="AR749">
        <v>36</v>
      </c>
    </row>
    <row r="750" spans="1:44">
      <c r="A750" t="s">
        <v>44</v>
      </c>
      <c r="C750" s="2">
        <v>43726</v>
      </c>
      <c r="D750" t="s">
        <v>54</v>
      </c>
      <c r="E750">
        <v>120</v>
      </c>
      <c r="F750" t="s">
        <v>149</v>
      </c>
      <c r="G750" t="s">
        <v>285</v>
      </c>
      <c r="H750">
        <v>0.125</v>
      </c>
      <c r="I750">
        <v>2</v>
      </c>
      <c r="J750">
        <v>2352.86010742</v>
      </c>
      <c r="K750">
        <v>35</v>
      </c>
      <c r="L750">
        <v>49</v>
      </c>
      <c r="M750" t="s">
        <v>332</v>
      </c>
      <c r="N750">
        <v>95</v>
      </c>
      <c r="O750" t="s">
        <v>333</v>
      </c>
      <c r="P750" t="s">
        <v>434</v>
      </c>
      <c r="Q750" t="s">
        <v>753</v>
      </c>
      <c r="R750" t="s">
        <v>954</v>
      </c>
      <c r="S750" s="2">
        <v>43726</v>
      </c>
      <c r="T750" t="s">
        <v>966</v>
      </c>
      <c r="U750">
        <v>0</v>
      </c>
      <c r="V750" t="s">
        <v>975</v>
      </c>
      <c r="X750">
        <v>0</v>
      </c>
      <c r="AA750">
        <v>1</v>
      </c>
      <c r="AB750">
        <v>0</v>
      </c>
      <c r="AC750" t="s">
        <v>1031</v>
      </c>
      <c r="AG750">
        <v>0</v>
      </c>
      <c r="AI750">
        <v>44.1755349</v>
      </c>
      <c r="AL750">
        <v>-108.24181775</v>
      </c>
      <c r="AN750" t="s">
        <v>1262</v>
      </c>
      <c r="AO750">
        <v>2.963430221575167</v>
      </c>
      <c r="AP750" t="s">
        <v>1521</v>
      </c>
      <c r="AQ750">
        <v>2019</v>
      </c>
      <c r="AR750">
        <v>36</v>
      </c>
    </row>
    <row r="751" spans="1:44">
      <c r="A751" t="s">
        <v>44</v>
      </c>
      <c r="C751" s="2">
        <v>43726</v>
      </c>
      <c r="D751" t="s">
        <v>54</v>
      </c>
      <c r="E751">
        <v>120</v>
      </c>
      <c r="F751" t="s">
        <v>149</v>
      </c>
      <c r="G751" t="s">
        <v>285</v>
      </c>
      <c r="H751">
        <v>0.125</v>
      </c>
      <c r="I751">
        <v>2</v>
      </c>
      <c r="J751">
        <v>2352.86010742</v>
      </c>
      <c r="K751">
        <v>35</v>
      </c>
      <c r="L751">
        <v>49</v>
      </c>
      <c r="M751" t="s">
        <v>332</v>
      </c>
      <c r="N751">
        <v>95</v>
      </c>
      <c r="O751" t="s">
        <v>333</v>
      </c>
      <c r="P751" t="s">
        <v>434</v>
      </c>
      <c r="Q751" t="s">
        <v>753</v>
      </c>
      <c r="R751" t="s">
        <v>954</v>
      </c>
      <c r="S751" s="2">
        <v>43726</v>
      </c>
      <c r="T751" t="s">
        <v>966</v>
      </c>
      <c r="U751">
        <v>0</v>
      </c>
      <c r="V751" t="s">
        <v>975</v>
      </c>
      <c r="X751">
        <v>0</v>
      </c>
      <c r="AA751">
        <v>1</v>
      </c>
      <c r="AB751">
        <v>0</v>
      </c>
      <c r="AC751" t="s">
        <v>1031</v>
      </c>
      <c r="AG751">
        <v>0</v>
      </c>
      <c r="AI751">
        <v>44.1755349</v>
      </c>
      <c r="AL751">
        <v>-108.24181775</v>
      </c>
      <c r="AN751" t="s">
        <v>1262</v>
      </c>
      <c r="AO751">
        <v>2.963430221575167</v>
      </c>
      <c r="AP751" t="s">
        <v>1521</v>
      </c>
      <c r="AQ751">
        <v>2019</v>
      </c>
      <c r="AR751">
        <v>36</v>
      </c>
    </row>
    <row r="752" spans="1:44">
      <c r="A752" t="s">
        <v>44</v>
      </c>
      <c r="C752" s="2">
        <v>43726</v>
      </c>
      <c r="D752" t="s">
        <v>54</v>
      </c>
      <c r="E752">
        <v>120</v>
      </c>
      <c r="F752" t="s">
        <v>149</v>
      </c>
      <c r="G752" t="s">
        <v>285</v>
      </c>
      <c r="H752">
        <v>0.125</v>
      </c>
      <c r="I752">
        <v>2</v>
      </c>
      <c r="J752">
        <v>2352.86010742</v>
      </c>
      <c r="K752">
        <v>35</v>
      </c>
      <c r="L752">
        <v>49</v>
      </c>
      <c r="M752" t="s">
        <v>332</v>
      </c>
      <c r="N752">
        <v>95</v>
      </c>
      <c r="O752" t="s">
        <v>333</v>
      </c>
      <c r="P752" t="s">
        <v>434</v>
      </c>
      <c r="Q752" t="s">
        <v>753</v>
      </c>
      <c r="R752" t="s">
        <v>954</v>
      </c>
      <c r="S752" s="2">
        <v>43726</v>
      </c>
      <c r="T752" t="s">
        <v>966</v>
      </c>
      <c r="U752">
        <v>0</v>
      </c>
      <c r="V752" t="s">
        <v>975</v>
      </c>
      <c r="X752">
        <v>0</v>
      </c>
      <c r="AA752">
        <v>1</v>
      </c>
      <c r="AB752">
        <v>0</v>
      </c>
      <c r="AC752" t="s">
        <v>1031</v>
      </c>
      <c r="AG752">
        <v>0</v>
      </c>
      <c r="AI752">
        <v>44.1755349</v>
      </c>
      <c r="AL752">
        <v>-108.24181775</v>
      </c>
      <c r="AN752" t="s">
        <v>1262</v>
      </c>
      <c r="AO752">
        <v>2.963430221575167</v>
      </c>
      <c r="AP752" t="s">
        <v>1521</v>
      </c>
      <c r="AQ752">
        <v>2019</v>
      </c>
      <c r="AR752">
        <v>36</v>
      </c>
    </row>
    <row r="753" spans="1:44">
      <c r="A753" t="s">
        <v>44</v>
      </c>
      <c r="C753" s="2">
        <v>42584</v>
      </c>
      <c r="D753" t="s">
        <v>50</v>
      </c>
      <c r="E753">
        <v>120</v>
      </c>
      <c r="F753" t="s">
        <v>149</v>
      </c>
      <c r="G753" t="s">
        <v>286</v>
      </c>
      <c r="H753">
        <v>0.125</v>
      </c>
      <c r="I753">
        <v>2</v>
      </c>
      <c r="J753">
        <v>761.86999511</v>
      </c>
      <c r="K753">
        <v>30</v>
      </c>
      <c r="L753">
        <v>49</v>
      </c>
      <c r="M753" t="s">
        <v>332</v>
      </c>
      <c r="N753">
        <v>94</v>
      </c>
      <c r="O753" t="s">
        <v>333</v>
      </c>
      <c r="P753" t="s">
        <v>435</v>
      </c>
      <c r="Q753" t="s">
        <v>754</v>
      </c>
      <c r="R753" t="s">
        <v>954</v>
      </c>
      <c r="S753" s="2">
        <v>42584</v>
      </c>
      <c r="T753" t="s">
        <v>966</v>
      </c>
      <c r="U753">
        <v>0</v>
      </c>
      <c r="V753" t="s">
        <v>975</v>
      </c>
      <c r="X753">
        <v>0</v>
      </c>
      <c r="AA753">
        <v>1</v>
      </c>
      <c r="AB753">
        <v>0</v>
      </c>
      <c r="AC753" t="s">
        <v>1032</v>
      </c>
      <c r="AG753">
        <v>0</v>
      </c>
      <c r="AI753">
        <v>44.19006153</v>
      </c>
      <c r="AL753">
        <v>-108.20170903</v>
      </c>
      <c r="AN753" t="s">
        <v>1263</v>
      </c>
      <c r="AO753">
        <v>2.590519929722477</v>
      </c>
      <c r="AP753" t="s">
        <v>1525</v>
      </c>
      <c r="AQ753">
        <v>2016</v>
      </c>
      <c r="AR753">
        <v>36</v>
      </c>
    </row>
    <row r="754" spans="1:44">
      <c r="A754" t="s">
        <v>44</v>
      </c>
      <c r="C754" s="2">
        <v>43782</v>
      </c>
      <c r="D754" t="s">
        <v>81</v>
      </c>
      <c r="E754">
        <v>60</v>
      </c>
      <c r="F754" t="s">
        <v>156</v>
      </c>
      <c r="G754" t="s">
        <v>287</v>
      </c>
      <c r="H754">
        <v>0.1667</v>
      </c>
      <c r="I754">
        <v>640</v>
      </c>
      <c r="J754">
        <v>640</v>
      </c>
      <c r="K754">
        <v>16</v>
      </c>
      <c r="L754">
        <v>47</v>
      </c>
      <c r="M754" t="s">
        <v>332</v>
      </c>
      <c r="N754">
        <v>94</v>
      </c>
      <c r="O754" t="s">
        <v>333</v>
      </c>
      <c r="P754" t="s">
        <v>436</v>
      </c>
      <c r="Q754" t="s">
        <v>755</v>
      </c>
      <c r="R754" t="s">
        <v>954</v>
      </c>
      <c r="S754" s="2">
        <v>43782</v>
      </c>
      <c r="T754" t="s">
        <v>965</v>
      </c>
      <c r="U754">
        <v>0</v>
      </c>
      <c r="V754" t="s">
        <v>975</v>
      </c>
      <c r="X754">
        <v>0</v>
      </c>
      <c r="AA754">
        <v>0</v>
      </c>
      <c r="AB754">
        <v>1</v>
      </c>
      <c r="AC754" t="s">
        <v>1033</v>
      </c>
      <c r="AG754">
        <v>0</v>
      </c>
      <c r="AI754">
        <v>44.04434396</v>
      </c>
      <c r="AL754">
        <v>-108.13944957</v>
      </c>
      <c r="AN754" t="s">
        <v>1264</v>
      </c>
      <c r="AO754">
        <v>0.6322123775544103</v>
      </c>
      <c r="AP754" t="s">
        <v>1523</v>
      </c>
      <c r="AQ754">
        <v>2019</v>
      </c>
      <c r="AR754">
        <v>95</v>
      </c>
    </row>
    <row r="755" spans="1:44">
      <c r="A755" t="s">
        <v>44</v>
      </c>
      <c r="C755" s="2">
        <v>43361</v>
      </c>
      <c r="D755" t="s">
        <v>103</v>
      </c>
      <c r="E755">
        <v>120</v>
      </c>
      <c r="F755" t="s">
        <v>149</v>
      </c>
      <c r="G755" t="s">
        <v>268</v>
      </c>
      <c r="H755">
        <v>0.125</v>
      </c>
      <c r="I755">
        <v>26</v>
      </c>
      <c r="J755">
        <v>1520.09997558</v>
      </c>
      <c r="K755">
        <v>33</v>
      </c>
      <c r="L755">
        <v>48</v>
      </c>
      <c r="M755" t="s">
        <v>332</v>
      </c>
      <c r="N755">
        <v>94</v>
      </c>
      <c r="O755" t="s">
        <v>333</v>
      </c>
      <c r="P755" t="s">
        <v>428</v>
      </c>
      <c r="Q755" t="s">
        <v>742</v>
      </c>
      <c r="R755" t="s">
        <v>954</v>
      </c>
      <c r="S755" s="2">
        <v>43361</v>
      </c>
      <c r="T755" t="s">
        <v>965</v>
      </c>
      <c r="U755">
        <v>0</v>
      </c>
      <c r="V755" t="s">
        <v>975</v>
      </c>
      <c r="X755">
        <v>0</v>
      </c>
      <c r="AA755">
        <v>1</v>
      </c>
      <c r="AB755">
        <v>0</v>
      </c>
      <c r="AC755" t="s">
        <v>1005</v>
      </c>
      <c r="AG755">
        <v>0</v>
      </c>
      <c r="AI755">
        <v>44.08842669</v>
      </c>
      <c r="AL755">
        <v>-108.13977055</v>
      </c>
      <c r="AN755" t="s">
        <v>1243</v>
      </c>
      <c r="AO755">
        <v>2.512860550672817</v>
      </c>
      <c r="AP755" t="s">
        <v>1525</v>
      </c>
      <c r="AQ755">
        <v>2018</v>
      </c>
      <c r="AR755">
        <v>95</v>
      </c>
    </row>
    <row r="756" spans="1:44">
      <c r="A756" t="s">
        <v>44</v>
      </c>
      <c r="C756" s="2">
        <v>43361</v>
      </c>
      <c r="D756" t="s">
        <v>103</v>
      </c>
      <c r="E756">
        <v>120</v>
      </c>
      <c r="F756" t="s">
        <v>149</v>
      </c>
      <c r="G756" t="s">
        <v>268</v>
      </c>
      <c r="H756">
        <v>0.125</v>
      </c>
      <c r="I756">
        <v>26</v>
      </c>
      <c r="J756">
        <v>1520.09997558</v>
      </c>
      <c r="K756">
        <v>32</v>
      </c>
      <c r="L756">
        <v>48</v>
      </c>
      <c r="M756" t="s">
        <v>332</v>
      </c>
      <c r="N756">
        <v>94</v>
      </c>
      <c r="O756" t="s">
        <v>333</v>
      </c>
      <c r="P756" t="s">
        <v>428</v>
      </c>
      <c r="Q756" t="s">
        <v>742</v>
      </c>
      <c r="R756" t="s">
        <v>954</v>
      </c>
      <c r="S756" s="2">
        <v>43361</v>
      </c>
      <c r="T756" t="s">
        <v>965</v>
      </c>
      <c r="U756">
        <v>0</v>
      </c>
      <c r="V756" t="s">
        <v>975</v>
      </c>
      <c r="X756">
        <v>0</v>
      </c>
      <c r="AA756">
        <v>1</v>
      </c>
      <c r="AB756">
        <v>0</v>
      </c>
      <c r="AC756" t="s">
        <v>1005</v>
      </c>
      <c r="AG756">
        <v>0</v>
      </c>
      <c r="AI756">
        <v>44.08846093</v>
      </c>
      <c r="AL756">
        <v>-108.15984406</v>
      </c>
      <c r="AN756" t="s">
        <v>1237</v>
      </c>
      <c r="AO756">
        <v>2.594723966193031</v>
      </c>
      <c r="AP756" t="s">
        <v>1521</v>
      </c>
      <c r="AQ756">
        <v>2018</v>
      </c>
      <c r="AR756">
        <v>95</v>
      </c>
    </row>
    <row r="757" spans="1:44">
      <c r="A757" t="s">
        <v>44</v>
      </c>
      <c r="C757" s="2">
        <v>43361</v>
      </c>
      <c r="D757" t="s">
        <v>103</v>
      </c>
      <c r="E757">
        <v>120</v>
      </c>
      <c r="F757" t="s">
        <v>149</v>
      </c>
      <c r="G757" t="s">
        <v>268</v>
      </c>
      <c r="H757">
        <v>0.125</v>
      </c>
      <c r="I757">
        <v>26</v>
      </c>
      <c r="J757">
        <v>1520.09997558</v>
      </c>
      <c r="K757">
        <v>34</v>
      </c>
      <c r="L757">
        <v>48</v>
      </c>
      <c r="M757" t="s">
        <v>332</v>
      </c>
      <c r="N757">
        <v>94</v>
      </c>
      <c r="O757" t="s">
        <v>333</v>
      </c>
      <c r="P757" t="s">
        <v>428</v>
      </c>
      <c r="Q757" t="s">
        <v>742</v>
      </c>
      <c r="R757" t="s">
        <v>954</v>
      </c>
      <c r="S757" s="2">
        <v>43361</v>
      </c>
      <c r="T757" t="s">
        <v>965</v>
      </c>
      <c r="U757">
        <v>0</v>
      </c>
      <c r="V757" t="s">
        <v>975</v>
      </c>
      <c r="X757">
        <v>0</v>
      </c>
      <c r="AA757">
        <v>1</v>
      </c>
      <c r="AB757">
        <v>0</v>
      </c>
      <c r="AC757" t="s">
        <v>1005</v>
      </c>
      <c r="AG757">
        <v>0</v>
      </c>
      <c r="AI757">
        <v>44.08830853</v>
      </c>
      <c r="AL757">
        <v>-108.11970467</v>
      </c>
      <c r="AN757" t="s">
        <v>1244</v>
      </c>
      <c r="AO757">
        <v>2.804455202196594</v>
      </c>
      <c r="AP757" t="s">
        <v>1519</v>
      </c>
      <c r="AQ757">
        <v>2018</v>
      </c>
      <c r="AR757">
        <v>95</v>
      </c>
    </row>
    <row r="758" spans="1:44">
      <c r="A758" t="s">
        <v>44</v>
      </c>
      <c r="C758" s="2">
        <v>41128</v>
      </c>
      <c r="D758" t="s">
        <v>47</v>
      </c>
      <c r="E758">
        <v>120</v>
      </c>
      <c r="F758" t="s">
        <v>150</v>
      </c>
      <c r="G758" t="s">
        <v>284</v>
      </c>
      <c r="H758">
        <v>0.125</v>
      </c>
      <c r="I758">
        <v>22</v>
      </c>
      <c r="J758">
        <v>1294.72998046</v>
      </c>
      <c r="K758">
        <v>13</v>
      </c>
      <c r="L758">
        <v>47</v>
      </c>
      <c r="M758" t="s">
        <v>332</v>
      </c>
      <c r="N758">
        <v>95</v>
      </c>
      <c r="O758" t="s">
        <v>333</v>
      </c>
      <c r="P758" t="s">
        <v>341</v>
      </c>
      <c r="Q758" t="s">
        <v>756</v>
      </c>
      <c r="R758" t="s">
        <v>954</v>
      </c>
      <c r="S758" s="2">
        <v>41128</v>
      </c>
      <c r="T758" t="s">
        <v>965</v>
      </c>
      <c r="U758">
        <v>0</v>
      </c>
      <c r="V758" t="s">
        <v>975</v>
      </c>
      <c r="AA758">
        <v>1</v>
      </c>
      <c r="AB758">
        <v>0</v>
      </c>
      <c r="AC758" t="s">
        <v>1029</v>
      </c>
      <c r="AI758">
        <v>44.04431318</v>
      </c>
      <c r="AL758">
        <v>-108.19959377</v>
      </c>
      <c r="AN758" t="s">
        <v>1265</v>
      </c>
      <c r="AO758">
        <v>2.73960392661523</v>
      </c>
      <c r="AP758" t="s">
        <v>1526</v>
      </c>
      <c r="AQ758">
        <v>2012</v>
      </c>
      <c r="AR758">
        <v>95</v>
      </c>
    </row>
    <row r="759" spans="1:44">
      <c r="A759" t="s">
        <v>44</v>
      </c>
      <c r="C759" s="2">
        <v>43361</v>
      </c>
      <c r="D759" t="s">
        <v>103</v>
      </c>
      <c r="E759">
        <v>120</v>
      </c>
      <c r="F759" t="s">
        <v>149</v>
      </c>
      <c r="G759" t="s">
        <v>287</v>
      </c>
      <c r="H759">
        <v>0.125</v>
      </c>
      <c r="I759">
        <v>20</v>
      </c>
      <c r="J759">
        <v>923.90997314</v>
      </c>
      <c r="K759">
        <v>14</v>
      </c>
      <c r="L759">
        <v>47</v>
      </c>
      <c r="M759" t="s">
        <v>332</v>
      </c>
      <c r="N759">
        <v>94</v>
      </c>
      <c r="O759" t="s">
        <v>333</v>
      </c>
      <c r="P759" t="s">
        <v>437</v>
      </c>
      <c r="Q759" t="s">
        <v>757</v>
      </c>
      <c r="R759" t="s">
        <v>954</v>
      </c>
      <c r="S759" s="2">
        <v>43361</v>
      </c>
      <c r="T759" t="s">
        <v>965</v>
      </c>
      <c r="U759">
        <v>0</v>
      </c>
      <c r="V759" t="s">
        <v>975</v>
      </c>
      <c r="X759">
        <v>0</v>
      </c>
      <c r="AA759">
        <v>1</v>
      </c>
      <c r="AB759">
        <v>0</v>
      </c>
      <c r="AC759" t="s">
        <v>1033</v>
      </c>
      <c r="AG759">
        <v>0</v>
      </c>
      <c r="AI759">
        <v>44.04426402</v>
      </c>
      <c r="AL759">
        <v>-108.0992873</v>
      </c>
      <c r="AN759" t="s">
        <v>1266</v>
      </c>
      <c r="AO759">
        <v>2.379060949393327</v>
      </c>
      <c r="AP759" t="s">
        <v>1523</v>
      </c>
      <c r="AQ759">
        <v>2018</v>
      </c>
      <c r="AR759">
        <v>95</v>
      </c>
    </row>
    <row r="760" spans="1:44">
      <c r="A760" t="s">
        <v>44</v>
      </c>
      <c r="C760" s="2">
        <v>43361</v>
      </c>
      <c r="D760" t="s">
        <v>103</v>
      </c>
      <c r="E760">
        <v>120</v>
      </c>
      <c r="F760" t="s">
        <v>149</v>
      </c>
      <c r="G760" t="s">
        <v>287</v>
      </c>
      <c r="H760">
        <v>0.125</v>
      </c>
      <c r="I760">
        <v>20</v>
      </c>
      <c r="J760">
        <v>923.90997314</v>
      </c>
      <c r="K760">
        <v>11</v>
      </c>
      <c r="L760">
        <v>47</v>
      </c>
      <c r="M760" t="s">
        <v>332</v>
      </c>
      <c r="N760">
        <v>94</v>
      </c>
      <c r="O760" t="s">
        <v>333</v>
      </c>
      <c r="P760" t="s">
        <v>437</v>
      </c>
      <c r="Q760" t="s">
        <v>757</v>
      </c>
      <c r="R760" t="s">
        <v>954</v>
      </c>
      <c r="S760" s="2">
        <v>43361</v>
      </c>
      <c r="T760" t="s">
        <v>965</v>
      </c>
      <c r="U760">
        <v>0</v>
      </c>
      <c r="V760" t="s">
        <v>975</v>
      </c>
      <c r="X760">
        <v>0</v>
      </c>
      <c r="AA760">
        <v>1</v>
      </c>
      <c r="AB760">
        <v>0</v>
      </c>
      <c r="AC760" t="s">
        <v>1033</v>
      </c>
      <c r="AG760">
        <v>0</v>
      </c>
      <c r="AI760">
        <v>44.05885528</v>
      </c>
      <c r="AL760">
        <v>-108.0994477</v>
      </c>
      <c r="AN760" t="s">
        <v>1267</v>
      </c>
      <c r="AO760">
        <v>2.349204522328515</v>
      </c>
      <c r="AP760" t="s">
        <v>1520</v>
      </c>
      <c r="AQ760">
        <v>2018</v>
      </c>
      <c r="AR760">
        <v>95</v>
      </c>
    </row>
    <row r="761" spans="1:44">
      <c r="A761" t="s">
        <v>44</v>
      </c>
      <c r="C761" s="2">
        <v>41128</v>
      </c>
      <c r="D761" t="s">
        <v>47</v>
      </c>
      <c r="E761">
        <v>120</v>
      </c>
      <c r="F761" t="s">
        <v>150</v>
      </c>
      <c r="G761" t="s">
        <v>284</v>
      </c>
      <c r="H761">
        <v>0.125</v>
      </c>
      <c r="I761">
        <v>16</v>
      </c>
      <c r="J761">
        <v>1120</v>
      </c>
      <c r="K761">
        <v>34</v>
      </c>
      <c r="L761">
        <v>48</v>
      </c>
      <c r="M761" t="s">
        <v>332</v>
      </c>
      <c r="N761">
        <v>94</v>
      </c>
      <c r="O761" t="s">
        <v>333</v>
      </c>
      <c r="P761" t="s">
        <v>341</v>
      </c>
      <c r="Q761" t="s">
        <v>747</v>
      </c>
      <c r="R761" t="s">
        <v>954</v>
      </c>
      <c r="S761" s="2">
        <v>41128</v>
      </c>
      <c r="T761" t="s">
        <v>965</v>
      </c>
      <c r="U761">
        <v>0</v>
      </c>
      <c r="V761" t="s">
        <v>975</v>
      </c>
      <c r="AA761">
        <v>1</v>
      </c>
      <c r="AB761">
        <v>0</v>
      </c>
      <c r="AC761" t="s">
        <v>1029</v>
      </c>
      <c r="AI761">
        <v>44.08830853</v>
      </c>
      <c r="AL761">
        <v>-108.11970467</v>
      </c>
      <c r="AN761" t="s">
        <v>1244</v>
      </c>
      <c r="AO761">
        <v>2.804455202196594</v>
      </c>
      <c r="AP761" t="s">
        <v>1519</v>
      </c>
      <c r="AQ761">
        <v>2012</v>
      </c>
      <c r="AR761">
        <v>95</v>
      </c>
    </row>
    <row r="762" spans="1:44">
      <c r="A762" t="s">
        <v>44</v>
      </c>
      <c r="C762" s="2">
        <v>43361</v>
      </c>
      <c r="D762" t="s">
        <v>103</v>
      </c>
      <c r="E762">
        <v>120</v>
      </c>
      <c r="F762" t="s">
        <v>149</v>
      </c>
      <c r="G762" t="s">
        <v>268</v>
      </c>
      <c r="H762">
        <v>0.125</v>
      </c>
      <c r="I762">
        <v>16</v>
      </c>
      <c r="J762">
        <v>2157.35009765</v>
      </c>
      <c r="K762">
        <v>4</v>
      </c>
      <c r="L762">
        <v>47</v>
      </c>
      <c r="M762" t="s">
        <v>332</v>
      </c>
      <c r="N762">
        <v>94</v>
      </c>
      <c r="O762" t="s">
        <v>333</v>
      </c>
      <c r="P762" t="s">
        <v>438</v>
      </c>
      <c r="Q762" t="s">
        <v>758</v>
      </c>
      <c r="R762" t="s">
        <v>954</v>
      </c>
      <c r="S762" s="2">
        <v>43361</v>
      </c>
      <c r="T762" t="s">
        <v>965</v>
      </c>
      <c r="U762">
        <v>0</v>
      </c>
      <c r="V762" t="s">
        <v>975</v>
      </c>
      <c r="X762">
        <v>0</v>
      </c>
      <c r="AA762">
        <v>1</v>
      </c>
      <c r="AB762">
        <v>0</v>
      </c>
      <c r="AC762" t="s">
        <v>1005</v>
      </c>
      <c r="AG762">
        <v>0</v>
      </c>
      <c r="AI762">
        <v>44.07369812</v>
      </c>
      <c r="AL762">
        <v>-108.13977037</v>
      </c>
      <c r="AN762" t="s">
        <v>1268</v>
      </c>
      <c r="AO762">
        <v>1.507479617853341</v>
      </c>
      <c r="AP762" t="s">
        <v>1519</v>
      </c>
      <c r="AQ762">
        <v>2018</v>
      </c>
      <c r="AR762">
        <v>95</v>
      </c>
    </row>
    <row r="763" spans="1:44">
      <c r="A763" t="s">
        <v>44</v>
      </c>
      <c r="C763" s="2">
        <v>43361</v>
      </c>
      <c r="D763" t="s">
        <v>103</v>
      </c>
      <c r="E763">
        <v>120</v>
      </c>
      <c r="F763" t="s">
        <v>149</v>
      </c>
      <c r="G763" t="s">
        <v>268</v>
      </c>
      <c r="H763">
        <v>0.125</v>
      </c>
      <c r="I763">
        <v>16</v>
      </c>
      <c r="J763">
        <v>2157.35009765</v>
      </c>
      <c r="K763">
        <v>5</v>
      </c>
      <c r="L763">
        <v>47</v>
      </c>
      <c r="M763" t="s">
        <v>332</v>
      </c>
      <c r="N763">
        <v>94</v>
      </c>
      <c r="O763" t="s">
        <v>333</v>
      </c>
      <c r="P763" t="s">
        <v>438</v>
      </c>
      <c r="Q763" t="s">
        <v>758</v>
      </c>
      <c r="R763" t="s">
        <v>954</v>
      </c>
      <c r="S763" s="2">
        <v>43361</v>
      </c>
      <c r="T763" t="s">
        <v>965</v>
      </c>
      <c r="U763">
        <v>0</v>
      </c>
      <c r="V763" t="s">
        <v>975</v>
      </c>
      <c r="X763">
        <v>0</v>
      </c>
      <c r="AA763">
        <v>1</v>
      </c>
      <c r="AB763">
        <v>0</v>
      </c>
      <c r="AC763" t="s">
        <v>1005</v>
      </c>
      <c r="AG763">
        <v>0</v>
      </c>
      <c r="AI763">
        <v>44.07380865</v>
      </c>
      <c r="AL763">
        <v>-108.15985151</v>
      </c>
      <c r="AN763" t="s">
        <v>1269</v>
      </c>
      <c r="AO763">
        <v>1.643780067303924</v>
      </c>
      <c r="AP763" t="s">
        <v>1521</v>
      </c>
      <c r="AQ763">
        <v>2018</v>
      </c>
      <c r="AR763">
        <v>95</v>
      </c>
    </row>
    <row r="764" spans="1:44">
      <c r="A764" t="s">
        <v>44</v>
      </c>
      <c r="C764" s="2">
        <v>43361</v>
      </c>
      <c r="D764" t="s">
        <v>103</v>
      </c>
      <c r="E764">
        <v>120</v>
      </c>
      <c r="F764" t="s">
        <v>149</v>
      </c>
      <c r="G764" t="s">
        <v>268</v>
      </c>
      <c r="H764">
        <v>0.125</v>
      </c>
      <c r="I764">
        <v>16</v>
      </c>
      <c r="J764">
        <v>2157.35009765</v>
      </c>
      <c r="K764">
        <v>2</v>
      </c>
      <c r="L764">
        <v>47</v>
      </c>
      <c r="M764" t="s">
        <v>332</v>
      </c>
      <c r="N764">
        <v>94</v>
      </c>
      <c r="O764" t="s">
        <v>333</v>
      </c>
      <c r="P764" t="s">
        <v>438</v>
      </c>
      <c r="Q764" t="s">
        <v>758</v>
      </c>
      <c r="R764" t="s">
        <v>954</v>
      </c>
      <c r="S764" s="2">
        <v>43361</v>
      </c>
      <c r="T764" t="s">
        <v>965</v>
      </c>
      <c r="U764">
        <v>0</v>
      </c>
      <c r="V764" t="s">
        <v>975</v>
      </c>
      <c r="X764">
        <v>0</v>
      </c>
      <c r="AA764">
        <v>1</v>
      </c>
      <c r="AB764">
        <v>0</v>
      </c>
      <c r="AC764" t="s">
        <v>1005</v>
      </c>
      <c r="AG764">
        <v>0</v>
      </c>
      <c r="AI764">
        <v>44.0735686</v>
      </c>
      <c r="AL764">
        <v>-108.09956995</v>
      </c>
      <c r="AN764" t="s">
        <v>1270</v>
      </c>
      <c r="AO764">
        <v>2.728086789398882</v>
      </c>
      <c r="AP764" t="s">
        <v>1519</v>
      </c>
      <c r="AQ764">
        <v>2018</v>
      </c>
      <c r="AR764">
        <v>95</v>
      </c>
    </row>
    <row r="765" spans="1:44">
      <c r="A765" t="s">
        <v>44</v>
      </c>
      <c r="C765" s="2">
        <v>43361</v>
      </c>
      <c r="D765" t="s">
        <v>103</v>
      </c>
      <c r="E765">
        <v>120</v>
      </c>
      <c r="F765" t="s">
        <v>149</v>
      </c>
      <c r="G765" t="s">
        <v>268</v>
      </c>
      <c r="H765">
        <v>0.125</v>
      </c>
      <c r="I765">
        <v>16</v>
      </c>
      <c r="J765">
        <v>2157.35009765</v>
      </c>
      <c r="K765">
        <v>2</v>
      </c>
      <c r="L765">
        <v>47</v>
      </c>
      <c r="M765" t="s">
        <v>332</v>
      </c>
      <c r="N765">
        <v>94</v>
      </c>
      <c r="O765" t="s">
        <v>333</v>
      </c>
      <c r="P765" t="s">
        <v>438</v>
      </c>
      <c r="Q765" t="s">
        <v>758</v>
      </c>
      <c r="R765" t="s">
        <v>954</v>
      </c>
      <c r="S765" s="2">
        <v>43361</v>
      </c>
      <c r="T765" t="s">
        <v>965</v>
      </c>
      <c r="U765">
        <v>0</v>
      </c>
      <c r="V765" t="s">
        <v>975</v>
      </c>
      <c r="X765">
        <v>0</v>
      </c>
      <c r="AA765">
        <v>1</v>
      </c>
      <c r="AB765">
        <v>0</v>
      </c>
      <c r="AC765" t="s">
        <v>1005</v>
      </c>
      <c r="AG765">
        <v>0</v>
      </c>
      <c r="AI765">
        <v>44.0735686</v>
      </c>
      <c r="AL765">
        <v>-108.09956995</v>
      </c>
      <c r="AN765" t="s">
        <v>1270</v>
      </c>
      <c r="AO765">
        <v>2.728086789398882</v>
      </c>
      <c r="AP765" t="s">
        <v>1519</v>
      </c>
      <c r="AQ765">
        <v>2018</v>
      </c>
      <c r="AR765">
        <v>95</v>
      </c>
    </row>
    <row r="766" spans="1:44">
      <c r="A766" t="s">
        <v>44</v>
      </c>
      <c r="C766" s="2">
        <v>43361</v>
      </c>
      <c r="D766" t="s">
        <v>103</v>
      </c>
      <c r="E766">
        <v>120</v>
      </c>
      <c r="F766" t="s">
        <v>149</v>
      </c>
      <c r="G766" t="s">
        <v>268</v>
      </c>
      <c r="H766">
        <v>0.125</v>
      </c>
      <c r="I766">
        <v>16</v>
      </c>
      <c r="J766">
        <v>2157.35009765</v>
      </c>
      <c r="K766">
        <v>2</v>
      </c>
      <c r="L766">
        <v>47</v>
      </c>
      <c r="M766" t="s">
        <v>332</v>
      </c>
      <c r="N766">
        <v>94</v>
      </c>
      <c r="O766" t="s">
        <v>333</v>
      </c>
      <c r="P766" t="s">
        <v>438</v>
      </c>
      <c r="Q766" t="s">
        <v>758</v>
      </c>
      <c r="R766" t="s">
        <v>954</v>
      </c>
      <c r="S766" s="2">
        <v>43361</v>
      </c>
      <c r="T766" t="s">
        <v>965</v>
      </c>
      <c r="U766">
        <v>0</v>
      </c>
      <c r="V766" t="s">
        <v>975</v>
      </c>
      <c r="X766">
        <v>0</v>
      </c>
      <c r="AA766">
        <v>1</v>
      </c>
      <c r="AB766">
        <v>0</v>
      </c>
      <c r="AC766" t="s">
        <v>1005</v>
      </c>
      <c r="AG766">
        <v>0</v>
      </c>
      <c r="AI766">
        <v>44.0735686</v>
      </c>
      <c r="AL766">
        <v>-108.09956995</v>
      </c>
      <c r="AN766" t="s">
        <v>1270</v>
      </c>
      <c r="AO766">
        <v>2.728086789398882</v>
      </c>
      <c r="AP766" t="s">
        <v>1519</v>
      </c>
      <c r="AQ766">
        <v>2018</v>
      </c>
      <c r="AR766">
        <v>95</v>
      </c>
    </row>
    <row r="767" spans="1:44">
      <c r="A767" t="s">
        <v>44</v>
      </c>
      <c r="C767" s="2">
        <v>42999</v>
      </c>
      <c r="D767" t="s">
        <v>51</v>
      </c>
      <c r="E767">
        <v>120</v>
      </c>
      <c r="F767" t="s">
        <v>148</v>
      </c>
      <c r="G767" t="s">
        <v>286</v>
      </c>
      <c r="H767">
        <v>0.125</v>
      </c>
      <c r="I767">
        <v>52</v>
      </c>
      <c r="J767">
        <v>2231.20996093</v>
      </c>
      <c r="K767">
        <v>4</v>
      </c>
      <c r="L767">
        <v>36</v>
      </c>
      <c r="M767" t="s">
        <v>332</v>
      </c>
      <c r="N767">
        <v>66</v>
      </c>
      <c r="O767" t="s">
        <v>333</v>
      </c>
      <c r="P767" t="s">
        <v>439</v>
      </c>
      <c r="Q767" t="s">
        <v>759</v>
      </c>
      <c r="R767" t="s">
        <v>954</v>
      </c>
      <c r="S767" s="2">
        <v>42999</v>
      </c>
      <c r="T767" t="s">
        <v>960</v>
      </c>
      <c r="U767">
        <v>0</v>
      </c>
      <c r="V767" t="s">
        <v>973</v>
      </c>
      <c r="X767">
        <v>0</v>
      </c>
      <c r="AA767">
        <v>1</v>
      </c>
      <c r="AB767">
        <v>0</v>
      </c>
      <c r="AC767" t="s">
        <v>1032</v>
      </c>
      <c r="AG767">
        <v>0</v>
      </c>
      <c r="AI767">
        <v>43.12469362</v>
      </c>
      <c r="AJ767" t="s">
        <v>973</v>
      </c>
      <c r="AL767">
        <v>-104.78627061</v>
      </c>
      <c r="AN767" t="s">
        <v>1271</v>
      </c>
      <c r="AO767">
        <v>2.411034181496996</v>
      </c>
      <c r="AP767" t="s">
        <v>1523</v>
      </c>
      <c r="AQ767">
        <v>2017</v>
      </c>
      <c r="AR767">
        <v>4</v>
      </c>
    </row>
    <row r="768" spans="1:44">
      <c r="A768" t="s">
        <v>44</v>
      </c>
      <c r="C768" s="2">
        <v>42999</v>
      </c>
      <c r="D768" t="s">
        <v>51</v>
      </c>
      <c r="E768">
        <v>120</v>
      </c>
      <c r="F768" t="s">
        <v>148</v>
      </c>
      <c r="G768" t="s">
        <v>286</v>
      </c>
      <c r="H768">
        <v>0.125</v>
      </c>
      <c r="I768">
        <v>52</v>
      </c>
      <c r="J768">
        <v>2231.20996093</v>
      </c>
      <c r="K768">
        <v>5</v>
      </c>
      <c r="L768">
        <v>36</v>
      </c>
      <c r="M768" t="s">
        <v>332</v>
      </c>
      <c r="N768">
        <v>66</v>
      </c>
      <c r="O768" t="s">
        <v>333</v>
      </c>
      <c r="P768" t="s">
        <v>439</v>
      </c>
      <c r="Q768" t="s">
        <v>759</v>
      </c>
      <c r="R768" t="s">
        <v>954</v>
      </c>
      <c r="S768" s="2">
        <v>42999</v>
      </c>
      <c r="T768" t="s">
        <v>960</v>
      </c>
      <c r="U768">
        <v>0</v>
      </c>
      <c r="V768" t="s">
        <v>973</v>
      </c>
      <c r="X768">
        <v>0</v>
      </c>
      <c r="AA768">
        <v>1</v>
      </c>
      <c r="AB768">
        <v>0</v>
      </c>
      <c r="AC768" t="s">
        <v>1032</v>
      </c>
      <c r="AG768">
        <v>0</v>
      </c>
      <c r="AI768">
        <v>43.12460964</v>
      </c>
      <c r="AJ768" t="s">
        <v>973</v>
      </c>
      <c r="AL768">
        <v>-104.80631368</v>
      </c>
      <c r="AN768" t="s">
        <v>1272</v>
      </c>
      <c r="AO768">
        <v>2.373860720767558</v>
      </c>
      <c r="AP768" t="s">
        <v>1524</v>
      </c>
      <c r="AQ768">
        <v>2017</v>
      </c>
      <c r="AR768">
        <v>4</v>
      </c>
    </row>
    <row r="769" spans="1:44">
      <c r="A769" t="s">
        <v>44</v>
      </c>
      <c r="C769" s="2">
        <v>43525</v>
      </c>
      <c r="D769" t="s">
        <v>73</v>
      </c>
      <c r="E769">
        <v>60</v>
      </c>
      <c r="F769" t="s">
        <v>156</v>
      </c>
      <c r="G769" t="s">
        <v>288</v>
      </c>
      <c r="H769">
        <v>0.1667</v>
      </c>
      <c r="I769">
        <v>52</v>
      </c>
      <c r="J769">
        <v>80</v>
      </c>
      <c r="K769">
        <v>20</v>
      </c>
      <c r="L769">
        <v>37</v>
      </c>
      <c r="M769" t="s">
        <v>332</v>
      </c>
      <c r="N769">
        <v>66</v>
      </c>
      <c r="O769" t="s">
        <v>333</v>
      </c>
      <c r="P769" t="s">
        <v>440</v>
      </c>
      <c r="Q769" t="s">
        <v>760</v>
      </c>
      <c r="R769" t="s">
        <v>954</v>
      </c>
      <c r="S769" s="2">
        <v>43525</v>
      </c>
      <c r="T769" t="s">
        <v>960</v>
      </c>
      <c r="U769">
        <v>0</v>
      </c>
      <c r="V769" t="s">
        <v>973</v>
      </c>
      <c r="X769">
        <v>0</v>
      </c>
      <c r="AA769">
        <v>0</v>
      </c>
      <c r="AB769">
        <v>1</v>
      </c>
      <c r="AC769" t="s">
        <v>1034</v>
      </c>
      <c r="AG769">
        <v>0</v>
      </c>
      <c r="AI769">
        <v>43.16760158</v>
      </c>
      <c r="AJ769" t="s">
        <v>973</v>
      </c>
      <c r="AL769">
        <v>-104.80590168</v>
      </c>
      <c r="AN769" t="s">
        <v>1273</v>
      </c>
      <c r="AO769">
        <v>0.7359057346472528</v>
      </c>
      <c r="AP769" t="s">
        <v>1521</v>
      </c>
      <c r="AQ769">
        <v>2019</v>
      </c>
      <c r="AR769">
        <v>4</v>
      </c>
    </row>
    <row r="770" spans="1:44">
      <c r="A770" t="s">
        <v>44</v>
      </c>
      <c r="C770" s="2">
        <v>42999</v>
      </c>
      <c r="D770" t="s">
        <v>51</v>
      </c>
      <c r="E770">
        <v>120</v>
      </c>
      <c r="F770" t="s">
        <v>148</v>
      </c>
      <c r="G770" t="s">
        <v>286</v>
      </c>
      <c r="H770">
        <v>0.125</v>
      </c>
      <c r="I770">
        <v>51</v>
      </c>
      <c r="J770">
        <v>1118.07995605</v>
      </c>
      <c r="K770">
        <v>30</v>
      </c>
      <c r="L770">
        <v>37</v>
      </c>
      <c r="M770" t="s">
        <v>332</v>
      </c>
      <c r="N770">
        <v>66</v>
      </c>
      <c r="O770" t="s">
        <v>333</v>
      </c>
      <c r="P770" t="s">
        <v>441</v>
      </c>
      <c r="Q770" t="s">
        <v>761</v>
      </c>
      <c r="R770" t="s">
        <v>954</v>
      </c>
      <c r="S770" s="2">
        <v>42999</v>
      </c>
      <c r="T770" t="s">
        <v>960</v>
      </c>
      <c r="U770">
        <v>0</v>
      </c>
      <c r="V770" t="s">
        <v>973</v>
      </c>
      <c r="X770">
        <v>0</v>
      </c>
      <c r="AA770">
        <v>1</v>
      </c>
      <c r="AB770">
        <v>0</v>
      </c>
      <c r="AC770" t="s">
        <v>1032</v>
      </c>
      <c r="AG770">
        <v>0</v>
      </c>
      <c r="AI770">
        <v>43.15320475</v>
      </c>
      <c r="AJ770" t="s">
        <v>973</v>
      </c>
      <c r="AL770">
        <v>-104.82637201</v>
      </c>
      <c r="AN770" t="s">
        <v>1274</v>
      </c>
      <c r="AO770">
        <v>1.464868250325624</v>
      </c>
      <c r="AP770" t="s">
        <v>1522</v>
      </c>
      <c r="AQ770">
        <v>2017</v>
      </c>
      <c r="AR770">
        <v>4</v>
      </c>
    </row>
    <row r="771" spans="1:44">
      <c r="A771" t="s">
        <v>44</v>
      </c>
      <c r="C771" s="2">
        <v>42999</v>
      </c>
      <c r="D771" t="s">
        <v>51</v>
      </c>
      <c r="E771">
        <v>120</v>
      </c>
      <c r="F771" t="s">
        <v>148</v>
      </c>
      <c r="G771" t="s">
        <v>286</v>
      </c>
      <c r="H771">
        <v>0.125</v>
      </c>
      <c r="I771">
        <v>51</v>
      </c>
      <c r="J771">
        <v>1118.07995605</v>
      </c>
      <c r="K771">
        <v>31</v>
      </c>
      <c r="L771">
        <v>37</v>
      </c>
      <c r="M771" t="s">
        <v>332</v>
      </c>
      <c r="N771">
        <v>66</v>
      </c>
      <c r="O771" t="s">
        <v>333</v>
      </c>
      <c r="P771" t="s">
        <v>441</v>
      </c>
      <c r="Q771" t="s">
        <v>761</v>
      </c>
      <c r="R771" t="s">
        <v>954</v>
      </c>
      <c r="S771" s="2">
        <v>42999</v>
      </c>
      <c r="T771" t="s">
        <v>960</v>
      </c>
      <c r="U771">
        <v>0</v>
      </c>
      <c r="V771" t="s">
        <v>973</v>
      </c>
      <c r="X771">
        <v>0</v>
      </c>
      <c r="AA771">
        <v>1</v>
      </c>
      <c r="AB771">
        <v>0</v>
      </c>
      <c r="AC771" t="s">
        <v>1032</v>
      </c>
      <c r="AG771">
        <v>0</v>
      </c>
      <c r="AI771">
        <v>43.13860962</v>
      </c>
      <c r="AJ771" t="s">
        <v>973</v>
      </c>
      <c r="AL771">
        <v>-104.82647119</v>
      </c>
      <c r="AN771" t="s">
        <v>1275</v>
      </c>
      <c r="AO771">
        <v>1.977814357667051</v>
      </c>
      <c r="AP771" t="s">
        <v>1522</v>
      </c>
      <c r="AQ771">
        <v>2017</v>
      </c>
      <c r="AR771">
        <v>4</v>
      </c>
    </row>
    <row r="772" spans="1:44">
      <c r="A772" t="s">
        <v>44</v>
      </c>
      <c r="C772" s="2">
        <v>42999</v>
      </c>
      <c r="D772" t="s">
        <v>51</v>
      </c>
      <c r="E772">
        <v>120</v>
      </c>
      <c r="F772" t="s">
        <v>148</v>
      </c>
      <c r="G772" t="s">
        <v>286</v>
      </c>
      <c r="H772">
        <v>0.125</v>
      </c>
      <c r="I772">
        <v>51</v>
      </c>
      <c r="J772">
        <v>1118.07995605</v>
      </c>
      <c r="K772">
        <v>32</v>
      </c>
      <c r="L772">
        <v>37</v>
      </c>
      <c r="M772" t="s">
        <v>332</v>
      </c>
      <c r="N772">
        <v>66</v>
      </c>
      <c r="O772" t="s">
        <v>333</v>
      </c>
      <c r="P772" t="s">
        <v>441</v>
      </c>
      <c r="Q772" t="s">
        <v>761</v>
      </c>
      <c r="R772" t="s">
        <v>954</v>
      </c>
      <c r="S772" s="2">
        <v>42999</v>
      </c>
      <c r="T772" t="s">
        <v>960</v>
      </c>
      <c r="U772">
        <v>0</v>
      </c>
      <c r="V772" t="s">
        <v>973</v>
      </c>
      <c r="X772">
        <v>0</v>
      </c>
      <c r="AA772">
        <v>1</v>
      </c>
      <c r="AB772">
        <v>0</v>
      </c>
      <c r="AC772" t="s">
        <v>1032</v>
      </c>
      <c r="AG772">
        <v>0</v>
      </c>
      <c r="AI772">
        <v>43.13872412</v>
      </c>
      <c r="AJ772" t="s">
        <v>973</v>
      </c>
      <c r="AL772">
        <v>-104.8063442</v>
      </c>
      <c r="AN772" t="s">
        <v>1276</v>
      </c>
      <c r="AO772">
        <v>1.42436247898567</v>
      </c>
      <c r="AP772" t="s">
        <v>1522</v>
      </c>
      <c r="AQ772">
        <v>2017</v>
      </c>
      <c r="AR772">
        <v>4</v>
      </c>
    </row>
    <row r="773" spans="1:44">
      <c r="A773" t="s">
        <v>44</v>
      </c>
      <c r="C773" s="2">
        <v>42999</v>
      </c>
      <c r="D773" t="s">
        <v>51</v>
      </c>
      <c r="E773">
        <v>120</v>
      </c>
      <c r="F773" t="s">
        <v>148</v>
      </c>
      <c r="G773" t="s">
        <v>286</v>
      </c>
      <c r="H773">
        <v>0.125</v>
      </c>
      <c r="I773">
        <v>45</v>
      </c>
      <c r="J773">
        <v>880</v>
      </c>
      <c r="K773">
        <v>25</v>
      </c>
      <c r="L773">
        <v>37</v>
      </c>
      <c r="M773" t="s">
        <v>332</v>
      </c>
      <c r="N773">
        <v>67</v>
      </c>
      <c r="O773" t="s">
        <v>333</v>
      </c>
      <c r="P773" t="s">
        <v>442</v>
      </c>
      <c r="Q773" t="s">
        <v>762</v>
      </c>
      <c r="R773" t="s">
        <v>954</v>
      </c>
      <c r="S773" s="2">
        <v>42999</v>
      </c>
      <c r="T773" t="s">
        <v>960</v>
      </c>
      <c r="U773">
        <v>0</v>
      </c>
      <c r="V773" t="s">
        <v>973</v>
      </c>
      <c r="X773">
        <v>0</v>
      </c>
      <c r="AA773">
        <v>1</v>
      </c>
      <c r="AB773">
        <v>0</v>
      </c>
      <c r="AC773" t="s">
        <v>1032</v>
      </c>
      <c r="AG773">
        <v>0</v>
      </c>
      <c r="AI773">
        <v>43.15306736</v>
      </c>
      <c r="AJ773" t="s">
        <v>973</v>
      </c>
      <c r="AL773">
        <v>-104.84632353</v>
      </c>
      <c r="AN773" t="s">
        <v>1277</v>
      </c>
      <c r="AO773">
        <v>2.455239839796371</v>
      </c>
      <c r="AP773" t="s">
        <v>1526</v>
      </c>
      <c r="AQ773">
        <v>2017</v>
      </c>
      <c r="AR773">
        <v>4</v>
      </c>
    </row>
    <row r="774" spans="1:44">
      <c r="A774" t="s">
        <v>44</v>
      </c>
      <c r="C774" s="2">
        <v>43525</v>
      </c>
      <c r="D774" t="s">
        <v>73</v>
      </c>
      <c r="E774">
        <v>60</v>
      </c>
      <c r="F774" t="s">
        <v>156</v>
      </c>
      <c r="G774" t="s">
        <v>249</v>
      </c>
      <c r="H774">
        <v>0.1667</v>
      </c>
      <c r="I774">
        <v>37</v>
      </c>
      <c r="J774">
        <v>80</v>
      </c>
      <c r="K774">
        <v>19</v>
      </c>
      <c r="L774">
        <v>37</v>
      </c>
      <c r="M774" t="s">
        <v>332</v>
      </c>
      <c r="N774">
        <v>66</v>
      </c>
      <c r="O774" t="s">
        <v>333</v>
      </c>
      <c r="P774" t="s">
        <v>403</v>
      </c>
      <c r="Q774" t="s">
        <v>763</v>
      </c>
      <c r="R774" t="s">
        <v>954</v>
      </c>
      <c r="S774" s="2">
        <v>43525</v>
      </c>
      <c r="T774" t="s">
        <v>960</v>
      </c>
      <c r="U774">
        <v>0</v>
      </c>
      <c r="V774" t="s">
        <v>973</v>
      </c>
      <c r="X774">
        <v>0</v>
      </c>
      <c r="AA774">
        <v>0</v>
      </c>
      <c r="AB774">
        <v>1</v>
      </c>
      <c r="AC774" t="s">
        <v>983</v>
      </c>
      <c r="AG774">
        <v>0</v>
      </c>
      <c r="AI774">
        <v>43.16767399</v>
      </c>
      <c r="AJ774" t="s">
        <v>973</v>
      </c>
      <c r="AL774">
        <v>-104.8261889</v>
      </c>
      <c r="AN774" t="s">
        <v>1278</v>
      </c>
      <c r="AO774">
        <v>1.544529803990457</v>
      </c>
      <c r="AP774" t="s">
        <v>1521</v>
      </c>
      <c r="AQ774">
        <v>2019</v>
      </c>
      <c r="AR774">
        <v>4</v>
      </c>
    </row>
    <row r="775" spans="1:44">
      <c r="A775" t="s">
        <v>44</v>
      </c>
      <c r="B775" s="2">
        <v>43914</v>
      </c>
      <c r="C775" s="2">
        <v>43914</v>
      </c>
      <c r="D775" t="s">
        <v>57</v>
      </c>
      <c r="E775">
        <v>120</v>
      </c>
      <c r="F775" t="s">
        <v>149</v>
      </c>
      <c r="G775" t="s">
        <v>286</v>
      </c>
      <c r="H775">
        <v>0.125</v>
      </c>
      <c r="I775">
        <v>35</v>
      </c>
      <c r="J775">
        <v>360</v>
      </c>
      <c r="K775">
        <v>25</v>
      </c>
      <c r="L775">
        <v>37</v>
      </c>
      <c r="M775" t="s">
        <v>332</v>
      </c>
      <c r="N775">
        <v>67</v>
      </c>
      <c r="O775" t="s">
        <v>333</v>
      </c>
      <c r="P775" t="s">
        <v>443</v>
      </c>
      <c r="Q775" t="s">
        <v>764</v>
      </c>
      <c r="R775" t="s">
        <v>954</v>
      </c>
      <c r="S775" s="2">
        <v>43914</v>
      </c>
      <c r="T775" t="s">
        <v>960</v>
      </c>
      <c r="U775">
        <v>0</v>
      </c>
      <c r="V775" t="s">
        <v>973</v>
      </c>
      <c r="X775">
        <v>0</v>
      </c>
      <c r="AA775">
        <v>1</v>
      </c>
      <c r="AB775">
        <v>0</v>
      </c>
      <c r="AC775" t="s">
        <v>1032</v>
      </c>
      <c r="AG775">
        <v>0</v>
      </c>
      <c r="AI775">
        <v>43.15306736</v>
      </c>
      <c r="AJ775" t="s">
        <v>973</v>
      </c>
      <c r="AL775">
        <v>-104.84632353</v>
      </c>
      <c r="AN775" t="s">
        <v>1277</v>
      </c>
      <c r="AO775">
        <v>2.455239839796371</v>
      </c>
      <c r="AP775" t="s">
        <v>1526</v>
      </c>
      <c r="AQ775">
        <v>2020</v>
      </c>
      <c r="AR775">
        <v>4</v>
      </c>
    </row>
    <row r="776" spans="1:44">
      <c r="A776" t="s">
        <v>44</v>
      </c>
      <c r="B776" s="2">
        <v>43914</v>
      </c>
      <c r="C776" s="2">
        <v>43914</v>
      </c>
      <c r="D776" t="s">
        <v>57</v>
      </c>
      <c r="E776">
        <v>120</v>
      </c>
      <c r="F776" t="s">
        <v>149</v>
      </c>
      <c r="G776" t="s">
        <v>286</v>
      </c>
      <c r="H776">
        <v>0.125</v>
      </c>
      <c r="I776">
        <v>35</v>
      </c>
      <c r="J776">
        <v>360</v>
      </c>
      <c r="K776">
        <v>25</v>
      </c>
      <c r="L776">
        <v>37</v>
      </c>
      <c r="M776" t="s">
        <v>332</v>
      </c>
      <c r="N776">
        <v>67</v>
      </c>
      <c r="O776" t="s">
        <v>333</v>
      </c>
      <c r="P776" t="s">
        <v>443</v>
      </c>
      <c r="Q776" t="s">
        <v>764</v>
      </c>
      <c r="R776" t="s">
        <v>954</v>
      </c>
      <c r="S776" s="2">
        <v>43914</v>
      </c>
      <c r="T776" t="s">
        <v>960</v>
      </c>
      <c r="U776">
        <v>0</v>
      </c>
      <c r="V776" t="s">
        <v>973</v>
      </c>
      <c r="X776">
        <v>0</v>
      </c>
      <c r="AA776">
        <v>1</v>
      </c>
      <c r="AB776">
        <v>0</v>
      </c>
      <c r="AC776" t="s">
        <v>1032</v>
      </c>
      <c r="AG776">
        <v>0</v>
      </c>
      <c r="AI776">
        <v>43.15306736</v>
      </c>
      <c r="AJ776" t="s">
        <v>973</v>
      </c>
      <c r="AL776">
        <v>-104.84632353</v>
      </c>
      <c r="AN776" t="s">
        <v>1277</v>
      </c>
      <c r="AO776">
        <v>2.455239839796371</v>
      </c>
      <c r="AP776" t="s">
        <v>1526</v>
      </c>
      <c r="AQ776">
        <v>2020</v>
      </c>
      <c r="AR776">
        <v>4</v>
      </c>
    </row>
    <row r="777" spans="1:44">
      <c r="A777" t="s">
        <v>44</v>
      </c>
      <c r="C777" s="2">
        <v>42999</v>
      </c>
      <c r="D777" t="s">
        <v>51</v>
      </c>
      <c r="E777">
        <v>120</v>
      </c>
      <c r="F777" t="s">
        <v>148</v>
      </c>
      <c r="G777" t="s">
        <v>286</v>
      </c>
      <c r="H777">
        <v>0.125</v>
      </c>
      <c r="I777">
        <v>26</v>
      </c>
      <c r="J777">
        <v>699.72998046</v>
      </c>
      <c r="K777">
        <v>6</v>
      </c>
      <c r="L777">
        <v>36</v>
      </c>
      <c r="M777" t="s">
        <v>332</v>
      </c>
      <c r="N777">
        <v>66</v>
      </c>
      <c r="O777" t="s">
        <v>333</v>
      </c>
      <c r="P777" t="s">
        <v>444</v>
      </c>
      <c r="Q777" t="s">
        <v>765</v>
      </c>
      <c r="R777" t="s">
        <v>954</v>
      </c>
      <c r="S777" s="2">
        <v>42999</v>
      </c>
      <c r="T777" t="s">
        <v>960</v>
      </c>
      <c r="U777">
        <v>0</v>
      </c>
      <c r="V777" t="s">
        <v>973</v>
      </c>
      <c r="X777">
        <v>0</v>
      </c>
      <c r="AA777">
        <v>1</v>
      </c>
      <c r="AB777">
        <v>0</v>
      </c>
      <c r="AC777" t="s">
        <v>1032</v>
      </c>
      <c r="AG777">
        <v>0</v>
      </c>
      <c r="AI777">
        <v>43.12436544</v>
      </c>
      <c r="AJ777" t="s">
        <v>973</v>
      </c>
      <c r="AL777">
        <v>-104.82634149</v>
      </c>
      <c r="AN777" t="s">
        <v>1279</v>
      </c>
      <c r="AO777">
        <v>2.74930865853772</v>
      </c>
      <c r="AP777" t="s">
        <v>1522</v>
      </c>
      <c r="AQ777">
        <v>2017</v>
      </c>
      <c r="AR777">
        <v>4</v>
      </c>
    </row>
    <row r="778" spans="1:44">
      <c r="A778" t="s">
        <v>44</v>
      </c>
      <c r="C778" s="2">
        <v>42038</v>
      </c>
      <c r="D778" t="s">
        <v>108</v>
      </c>
      <c r="E778">
        <v>120</v>
      </c>
      <c r="F778" t="s">
        <v>148</v>
      </c>
      <c r="G778" t="s">
        <v>289</v>
      </c>
      <c r="H778">
        <v>0.125</v>
      </c>
      <c r="I778">
        <v>25</v>
      </c>
      <c r="J778">
        <v>280</v>
      </c>
      <c r="K778">
        <v>13</v>
      </c>
      <c r="L778">
        <v>37</v>
      </c>
      <c r="M778" t="s">
        <v>332</v>
      </c>
      <c r="N778">
        <v>67</v>
      </c>
      <c r="O778" t="s">
        <v>333</v>
      </c>
      <c r="P778" t="s">
        <v>445</v>
      </c>
      <c r="Q778" t="s">
        <v>766</v>
      </c>
      <c r="R778" t="s">
        <v>954</v>
      </c>
      <c r="S778" s="2">
        <v>42038</v>
      </c>
      <c r="T778" t="s">
        <v>960</v>
      </c>
      <c r="U778">
        <v>0</v>
      </c>
      <c r="V778" t="s">
        <v>973</v>
      </c>
      <c r="AA778">
        <v>1</v>
      </c>
      <c r="AB778">
        <v>0</v>
      </c>
      <c r="AC778" t="s">
        <v>1035</v>
      </c>
      <c r="AI778">
        <v>43.18227287</v>
      </c>
      <c r="AJ778" t="s">
        <v>973</v>
      </c>
      <c r="AL778">
        <v>-104.84649139</v>
      </c>
      <c r="AN778" t="s">
        <v>1280</v>
      </c>
      <c r="AO778">
        <v>2.935190072993087</v>
      </c>
      <c r="AP778" t="s">
        <v>1521</v>
      </c>
      <c r="AQ778">
        <v>2015</v>
      </c>
      <c r="AR778">
        <v>4</v>
      </c>
    </row>
    <row r="779" spans="1:44">
      <c r="A779" t="s">
        <v>44</v>
      </c>
      <c r="C779" s="2">
        <v>43914</v>
      </c>
      <c r="D779" t="s">
        <v>57</v>
      </c>
      <c r="E779">
        <v>120</v>
      </c>
      <c r="F779" t="s">
        <v>149</v>
      </c>
      <c r="G779" t="s">
        <v>290</v>
      </c>
      <c r="H779">
        <v>0.125</v>
      </c>
      <c r="I779">
        <v>21</v>
      </c>
      <c r="J779">
        <v>1800</v>
      </c>
      <c r="K779">
        <v>13</v>
      </c>
      <c r="L779">
        <v>37</v>
      </c>
      <c r="M779" t="s">
        <v>332</v>
      </c>
      <c r="N779">
        <v>67</v>
      </c>
      <c r="O779" t="s">
        <v>333</v>
      </c>
      <c r="P779" t="s">
        <v>446</v>
      </c>
      <c r="Q779" t="s">
        <v>767</v>
      </c>
      <c r="R779" t="s">
        <v>954</v>
      </c>
      <c r="S779" s="2">
        <v>43914</v>
      </c>
      <c r="T779" t="s">
        <v>960</v>
      </c>
      <c r="U779">
        <v>0</v>
      </c>
      <c r="V779" t="s">
        <v>973</v>
      </c>
      <c r="X779">
        <v>0</v>
      </c>
      <c r="AA779">
        <v>1</v>
      </c>
      <c r="AB779">
        <v>0</v>
      </c>
      <c r="AC779" t="s">
        <v>1036</v>
      </c>
      <c r="AG779">
        <v>0</v>
      </c>
      <c r="AI779">
        <v>43.18227287</v>
      </c>
      <c r="AJ779" t="s">
        <v>973</v>
      </c>
      <c r="AL779">
        <v>-104.84649139</v>
      </c>
      <c r="AN779" t="s">
        <v>1280</v>
      </c>
      <c r="AO779">
        <v>2.935190072993087</v>
      </c>
      <c r="AP779" t="s">
        <v>1521</v>
      </c>
      <c r="AQ779">
        <v>2020</v>
      </c>
      <c r="AR779">
        <v>4</v>
      </c>
    </row>
    <row r="780" spans="1:44">
      <c r="A780" t="s">
        <v>44</v>
      </c>
      <c r="C780" s="2">
        <v>43914</v>
      </c>
      <c r="D780" t="s">
        <v>57</v>
      </c>
      <c r="E780">
        <v>120</v>
      </c>
      <c r="F780" t="s">
        <v>149</v>
      </c>
      <c r="G780" t="s">
        <v>290</v>
      </c>
      <c r="H780">
        <v>0.125</v>
      </c>
      <c r="I780">
        <v>21</v>
      </c>
      <c r="J780">
        <v>1800</v>
      </c>
      <c r="K780">
        <v>13</v>
      </c>
      <c r="L780">
        <v>37</v>
      </c>
      <c r="M780" t="s">
        <v>332</v>
      </c>
      <c r="N780">
        <v>67</v>
      </c>
      <c r="O780" t="s">
        <v>333</v>
      </c>
      <c r="P780" t="s">
        <v>446</v>
      </c>
      <c r="Q780" t="s">
        <v>767</v>
      </c>
      <c r="R780" t="s">
        <v>954</v>
      </c>
      <c r="S780" s="2">
        <v>43914</v>
      </c>
      <c r="T780" t="s">
        <v>960</v>
      </c>
      <c r="U780">
        <v>0</v>
      </c>
      <c r="V780" t="s">
        <v>973</v>
      </c>
      <c r="X780">
        <v>0</v>
      </c>
      <c r="AA780">
        <v>1</v>
      </c>
      <c r="AB780">
        <v>0</v>
      </c>
      <c r="AC780" t="s">
        <v>1036</v>
      </c>
      <c r="AG780">
        <v>0</v>
      </c>
      <c r="AI780">
        <v>43.18227287</v>
      </c>
      <c r="AJ780" t="s">
        <v>973</v>
      </c>
      <c r="AL780">
        <v>-104.84649139</v>
      </c>
      <c r="AN780" t="s">
        <v>1280</v>
      </c>
      <c r="AO780">
        <v>2.935190072993087</v>
      </c>
      <c r="AP780" t="s">
        <v>1521</v>
      </c>
      <c r="AQ780">
        <v>2020</v>
      </c>
      <c r="AR780">
        <v>4</v>
      </c>
    </row>
    <row r="781" spans="1:44">
      <c r="A781" t="s">
        <v>44</v>
      </c>
      <c r="C781" s="2">
        <v>43914</v>
      </c>
      <c r="D781" t="s">
        <v>57</v>
      </c>
      <c r="E781">
        <v>120</v>
      </c>
      <c r="F781" t="s">
        <v>149</v>
      </c>
      <c r="G781" t="s">
        <v>290</v>
      </c>
      <c r="H781">
        <v>0.125</v>
      </c>
      <c r="I781">
        <v>21</v>
      </c>
      <c r="J781">
        <v>1800</v>
      </c>
      <c r="K781">
        <v>13</v>
      </c>
      <c r="L781">
        <v>37</v>
      </c>
      <c r="M781" t="s">
        <v>332</v>
      </c>
      <c r="N781">
        <v>67</v>
      </c>
      <c r="O781" t="s">
        <v>333</v>
      </c>
      <c r="P781" t="s">
        <v>446</v>
      </c>
      <c r="Q781" t="s">
        <v>767</v>
      </c>
      <c r="R781" t="s">
        <v>954</v>
      </c>
      <c r="S781" s="2">
        <v>43914</v>
      </c>
      <c r="T781" t="s">
        <v>960</v>
      </c>
      <c r="U781">
        <v>0</v>
      </c>
      <c r="V781" t="s">
        <v>973</v>
      </c>
      <c r="X781">
        <v>0</v>
      </c>
      <c r="AA781">
        <v>1</v>
      </c>
      <c r="AB781">
        <v>0</v>
      </c>
      <c r="AC781" t="s">
        <v>1036</v>
      </c>
      <c r="AG781">
        <v>0</v>
      </c>
      <c r="AI781">
        <v>43.18227287</v>
      </c>
      <c r="AJ781" t="s">
        <v>973</v>
      </c>
      <c r="AL781">
        <v>-104.84649139</v>
      </c>
      <c r="AN781" t="s">
        <v>1280</v>
      </c>
      <c r="AO781">
        <v>2.935190072993087</v>
      </c>
      <c r="AP781" t="s">
        <v>1521</v>
      </c>
      <c r="AQ781">
        <v>2020</v>
      </c>
      <c r="AR781">
        <v>4</v>
      </c>
    </row>
    <row r="782" spans="1:44">
      <c r="A782" t="s">
        <v>44</v>
      </c>
      <c r="C782" s="2">
        <v>43914</v>
      </c>
      <c r="D782" t="s">
        <v>57</v>
      </c>
      <c r="E782">
        <v>120</v>
      </c>
      <c r="F782" t="s">
        <v>149</v>
      </c>
      <c r="G782" t="s">
        <v>290</v>
      </c>
      <c r="H782">
        <v>0.125</v>
      </c>
      <c r="I782">
        <v>12</v>
      </c>
      <c r="J782">
        <v>2303.87011718</v>
      </c>
      <c r="K782">
        <v>3</v>
      </c>
      <c r="L782">
        <v>36</v>
      </c>
      <c r="M782" t="s">
        <v>332</v>
      </c>
      <c r="N782">
        <v>66</v>
      </c>
      <c r="O782" t="s">
        <v>333</v>
      </c>
      <c r="P782" t="s">
        <v>447</v>
      </c>
      <c r="Q782" t="s">
        <v>768</v>
      </c>
      <c r="R782" t="s">
        <v>954</v>
      </c>
      <c r="S782" s="2">
        <v>43914</v>
      </c>
      <c r="T782" t="s">
        <v>960</v>
      </c>
      <c r="U782">
        <v>0</v>
      </c>
      <c r="V782" t="s">
        <v>973</v>
      </c>
      <c r="X782">
        <v>0</v>
      </c>
      <c r="AA782">
        <v>1</v>
      </c>
      <c r="AB782">
        <v>0</v>
      </c>
      <c r="AC782" t="s">
        <v>1036</v>
      </c>
      <c r="AG782">
        <v>0</v>
      </c>
      <c r="AI782">
        <v>43.12484626</v>
      </c>
      <c r="AJ782" t="s">
        <v>973</v>
      </c>
      <c r="AL782">
        <v>-104.76621991</v>
      </c>
      <c r="AN782" t="s">
        <v>1281</v>
      </c>
      <c r="AO782">
        <v>2.832266461476581</v>
      </c>
      <c r="AP782" t="s">
        <v>1523</v>
      </c>
      <c r="AQ782">
        <v>2020</v>
      </c>
      <c r="AR782">
        <v>4</v>
      </c>
    </row>
    <row r="783" spans="1:44">
      <c r="A783" t="s">
        <v>44</v>
      </c>
      <c r="C783" s="2">
        <v>43418</v>
      </c>
      <c r="D783" t="s">
        <v>71</v>
      </c>
      <c r="E783">
        <v>60</v>
      </c>
      <c r="F783" t="s">
        <v>156</v>
      </c>
      <c r="G783" t="s">
        <v>286</v>
      </c>
      <c r="H783">
        <v>0.1667</v>
      </c>
      <c r="I783">
        <v>8</v>
      </c>
      <c r="J783">
        <v>640</v>
      </c>
      <c r="K783">
        <v>36</v>
      </c>
      <c r="L783">
        <v>37</v>
      </c>
      <c r="M783" t="s">
        <v>332</v>
      </c>
      <c r="N783">
        <v>67</v>
      </c>
      <c r="O783" t="s">
        <v>333</v>
      </c>
      <c r="P783" t="s">
        <v>448</v>
      </c>
      <c r="Q783" t="s">
        <v>769</v>
      </c>
      <c r="R783" t="s">
        <v>954</v>
      </c>
      <c r="S783" s="2">
        <v>43418</v>
      </c>
      <c r="T783" t="s">
        <v>960</v>
      </c>
      <c r="U783">
        <v>0</v>
      </c>
      <c r="V783" t="s">
        <v>973</v>
      </c>
      <c r="X783">
        <v>0</v>
      </c>
      <c r="AA783">
        <v>0</v>
      </c>
      <c r="AB783">
        <v>1</v>
      </c>
      <c r="AC783" t="s">
        <v>1032</v>
      </c>
      <c r="AG783">
        <v>0</v>
      </c>
      <c r="AI783">
        <v>43.13849512</v>
      </c>
      <c r="AJ783" t="s">
        <v>973</v>
      </c>
      <c r="AL783">
        <v>-104.84642271</v>
      </c>
      <c r="AN783" t="s">
        <v>1282</v>
      </c>
      <c r="AO783">
        <v>2.79640243052846</v>
      </c>
      <c r="AP783" t="s">
        <v>1522</v>
      </c>
      <c r="AQ783">
        <v>2018</v>
      </c>
      <c r="AR783">
        <v>4</v>
      </c>
    </row>
    <row r="784" spans="1:44">
      <c r="A784" t="s">
        <v>44</v>
      </c>
      <c r="C784" s="2">
        <v>42773</v>
      </c>
      <c r="D784" t="s">
        <v>48</v>
      </c>
      <c r="E784">
        <v>120</v>
      </c>
      <c r="F784" t="s">
        <v>148</v>
      </c>
      <c r="G784" t="s">
        <v>246</v>
      </c>
      <c r="H784">
        <v>0.125</v>
      </c>
      <c r="I784">
        <v>4</v>
      </c>
      <c r="J784">
        <v>319.92001342</v>
      </c>
      <c r="K784">
        <v>6</v>
      </c>
      <c r="L784">
        <v>41</v>
      </c>
      <c r="M784" t="s">
        <v>332</v>
      </c>
      <c r="N784">
        <v>60</v>
      </c>
      <c r="O784" t="s">
        <v>333</v>
      </c>
      <c r="P784" t="s">
        <v>342</v>
      </c>
      <c r="Q784" t="s">
        <v>620</v>
      </c>
      <c r="R784" t="s">
        <v>954</v>
      </c>
      <c r="S784" s="2">
        <v>42773</v>
      </c>
      <c r="T784" t="s">
        <v>959</v>
      </c>
      <c r="U784">
        <v>0</v>
      </c>
      <c r="V784" t="s">
        <v>973</v>
      </c>
      <c r="X784">
        <v>0</v>
      </c>
      <c r="AA784">
        <v>1</v>
      </c>
      <c r="AB784">
        <v>0</v>
      </c>
      <c r="AC784" t="s">
        <v>979</v>
      </c>
      <c r="AG784">
        <v>0</v>
      </c>
      <c r="AI784">
        <v>43.56129582</v>
      </c>
      <c r="AJ784" t="s">
        <v>973</v>
      </c>
      <c r="AL784">
        <v>-104.11258938</v>
      </c>
      <c r="AN784" t="s">
        <v>1108</v>
      </c>
      <c r="AO784">
        <v>2.075457022086673</v>
      </c>
      <c r="AP784" t="s">
        <v>1523</v>
      </c>
      <c r="AQ784">
        <v>2017</v>
      </c>
      <c r="AR784">
        <v>3</v>
      </c>
    </row>
    <row r="785" spans="1:44">
      <c r="A785" t="s">
        <v>44</v>
      </c>
      <c r="C785" s="2">
        <v>43180</v>
      </c>
      <c r="D785" t="s">
        <v>49</v>
      </c>
      <c r="E785">
        <v>120</v>
      </c>
      <c r="F785" t="s">
        <v>149</v>
      </c>
      <c r="G785" t="s">
        <v>246</v>
      </c>
      <c r="H785">
        <v>0.125</v>
      </c>
      <c r="I785">
        <v>2</v>
      </c>
      <c r="J785">
        <v>160</v>
      </c>
      <c r="K785">
        <v>1</v>
      </c>
      <c r="L785">
        <v>41</v>
      </c>
      <c r="M785" t="s">
        <v>332</v>
      </c>
      <c r="N785">
        <v>61</v>
      </c>
      <c r="O785" t="s">
        <v>333</v>
      </c>
      <c r="P785" t="s">
        <v>343</v>
      </c>
      <c r="Q785" t="s">
        <v>621</v>
      </c>
      <c r="R785" t="s">
        <v>954</v>
      </c>
      <c r="S785" s="2">
        <v>43180</v>
      </c>
      <c r="T785" t="s">
        <v>959</v>
      </c>
      <c r="U785">
        <v>0</v>
      </c>
      <c r="V785" t="s">
        <v>973</v>
      </c>
      <c r="X785">
        <v>0</v>
      </c>
      <c r="AA785">
        <v>1</v>
      </c>
      <c r="AB785">
        <v>0</v>
      </c>
      <c r="AC785" t="s">
        <v>980</v>
      </c>
      <c r="AG785">
        <v>0</v>
      </c>
      <c r="AI785">
        <v>43.56115082</v>
      </c>
      <c r="AJ785" t="s">
        <v>973</v>
      </c>
      <c r="AL785">
        <v>-104.13232766</v>
      </c>
      <c r="AN785" t="s">
        <v>1109</v>
      </c>
      <c r="AO785">
        <v>2.026575879281373</v>
      </c>
      <c r="AP785" t="s">
        <v>1522</v>
      </c>
      <c r="AQ785">
        <v>2018</v>
      </c>
      <c r="AR785">
        <v>3</v>
      </c>
    </row>
    <row r="786" spans="1:44">
      <c r="A786" t="s">
        <v>44</v>
      </c>
      <c r="C786" s="2">
        <v>41310</v>
      </c>
      <c r="D786" t="s">
        <v>109</v>
      </c>
      <c r="E786">
        <v>120</v>
      </c>
      <c r="F786" t="s">
        <v>148</v>
      </c>
      <c r="G786" t="s">
        <v>291</v>
      </c>
      <c r="H786">
        <v>0.125</v>
      </c>
      <c r="I786">
        <v>2</v>
      </c>
      <c r="J786">
        <v>1320</v>
      </c>
      <c r="K786">
        <v>14</v>
      </c>
      <c r="L786">
        <v>42</v>
      </c>
      <c r="M786" t="s">
        <v>332</v>
      </c>
      <c r="N786">
        <v>61</v>
      </c>
      <c r="O786" t="s">
        <v>333</v>
      </c>
      <c r="P786" t="s">
        <v>449</v>
      </c>
      <c r="Q786" t="s">
        <v>770</v>
      </c>
      <c r="R786" t="s">
        <v>954</v>
      </c>
      <c r="S786" s="2">
        <v>41310</v>
      </c>
      <c r="T786" t="s">
        <v>959</v>
      </c>
      <c r="U786">
        <v>0</v>
      </c>
      <c r="V786" t="s">
        <v>973</v>
      </c>
      <c r="AA786">
        <v>1</v>
      </c>
      <c r="AB786">
        <v>0</v>
      </c>
      <c r="AC786" t="s">
        <v>1037</v>
      </c>
      <c r="AI786">
        <v>43.61907393</v>
      </c>
      <c r="AJ786" t="s">
        <v>973</v>
      </c>
      <c r="AL786">
        <v>-104.15271478</v>
      </c>
      <c r="AN786" t="s">
        <v>1283</v>
      </c>
      <c r="AO786">
        <v>2.443768373476476</v>
      </c>
      <c r="AP786" t="s">
        <v>1521</v>
      </c>
      <c r="AQ786">
        <v>2013</v>
      </c>
      <c r="AR786">
        <v>3</v>
      </c>
    </row>
    <row r="787" spans="1:44">
      <c r="A787" t="s">
        <v>44</v>
      </c>
      <c r="C787" s="2">
        <v>41310</v>
      </c>
      <c r="D787" t="s">
        <v>109</v>
      </c>
      <c r="E787">
        <v>120</v>
      </c>
      <c r="F787" t="s">
        <v>148</v>
      </c>
      <c r="G787" t="s">
        <v>291</v>
      </c>
      <c r="H787">
        <v>0.125</v>
      </c>
      <c r="I787">
        <v>2</v>
      </c>
      <c r="J787">
        <v>1320</v>
      </c>
      <c r="K787">
        <v>23</v>
      </c>
      <c r="L787">
        <v>42</v>
      </c>
      <c r="M787" t="s">
        <v>332</v>
      </c>
      <c r="N787">
        <v>61</v>
      </c>
      <c r="O787" t="s">
        <v>333</v>
      </c>
      <c r="P787" t="s">
        <v>449</v>
      </c>
      <c r="Q787" t="s">
        <v>770</v>
      </c>
      <c r="R787" t="s">
        <v>954</v>
      </c>
      <c r="S787" s="2">
        <v>41310</v>
      </c>
      <c r="T787" t="s">
        <v>959</v>
      </c>
      <c r="U787">
        <v>0</v>
      </c>
      <c r="V787" t="s">
        <v>973</v>
      </c>
      <c r="AA787">
        <v>1</v>
      </c>
      <c r="AB787">
        <v>0</v>
      </c>
      <c r="AC787" t="s">
        <v>1037</v>
      </c>
      <c r="AI787">
        <v>43.60433756</v>
      </c>
      <c r="AJ787" t="s">
        <v>973</v>
      </c>
      <c r="AL787">
        <v>-104.15239425</v>
      </c>
      <c r="AN787" t="s">
        <v>1284</v>
      </c>
      <c r="AO787">
        <v>1.69779636645222</v>
      </c>
      <c r="AP787" t="s">
        <v>1521</v>
      </c>
      <c r="AQ787">
        <v>2013</v>
      </c>
      <c r="AR787">
        <v>3</v>
      </c>
    </row>
    <row r="788" spans="1:44">
      <c r="A788" t="s">
        <v>44</v>
      </c>
      <c r="C788" s="2">
        <v>43782</v>
      </c>
      <c r="D788" t="s">
        <v>81</v>
      </c>
      <c r="E788">
        <v>60</v>
      </c>
      <c r="F788" t="s">
        <v>156</v>
      </c>
      <c r="G788" t="s">
        <v>292</v>
      </c>
      <c r="H788">
        <v>0.1667</v>
      </c>
      <c r="I788">
        <v>7040</v>
      </c>
      <c r="J788">
        <v>640</v>
      </c>
      <c r="K788">
        <v>16</v>
      </c>
      <c r="L788">
        <v>38</v>
      </c>
      <c r="M788" t="s">
        <v>332</v>
      </c>
      <c r="N788">
        <v>66</v>
      </c>
      <c r="O788" t="s">
        <v>333</v>
      </c>
      <c r="P788" t="s">
        <v>450</v>
      </c>
      <c r="Q788" t="s">
        <v>771</v>
      </c>
      <c r="R788" t="s">
        <v>954</v>
      </c>
      <c r="S788" s="2">
        <v>43782</v>
      </c>
      <c r="T788" t="s">
        <v>960</v>
      </c>
      <c r="U788">
        <v>0</v>
      </c>
      <c r="V788" t="s">
        <v>973</v>
      </c>
      <c r="X788">
        <v>0</v>
      </c>
      <c r="AA788">
        <v>0</v>
      </c>
      <c r="AB788">
        <v>1</v>
      </c>
      <c r="AC788" t="s">
        <v>1038</v>
      </c>
      <c r="AG788">
        <v>0</v>
      </c>
      <c r="AI788">
        <v>43.26863088</v>
      </c>
      <c r="AJ788" t="s">
        <v>973</v>
      </c>
      <c r="AL788">
        <v>-104.78760588</v>
      </c>
      <c r="AN788" t="s">
        <v>1285</v>
      </c>
      <c r="AO788">
        <v>1.733534907800392</v>
      </c>
      <c r="AP788" t="s">
        <v>1519</v>
      </c>
      <c r="AQ788">
        <v>2019</v>
      </c>
      <c r="AR788">
        <v>28</v>
      </c>
    </row>
    <row r="789" spans="1:44">
      <c r="A789" t="s">
        <v>44</v>
      </c>
      <c r="C789" s="2">
        <v>41128</v>
      </c>
      <c r="D789" t="s">
        <v>47</v>
      </c>
      <c r="E789">
        <v>120</v>
      </c>
      <c r="F789" t="s">
        <v>150</v>
      </c>
      <c r="G789" t="s">
        <v>287</v>
      </c>
      <c r="H789">
        <v>0.125</v>
      </c>
      <c r="I789">
        <v>125</v>
      </c>
      <c r="J789">
        <v>1074.40002441</v>
      </c>
      <c r="K789">
        <v>7</v>
      </c>
      <c r="L789">
        <v>38</v>
      </c>
      <c r="M789" t="s">
        <v>332</v>
      </c>
      <c r="N789">
        <v>66</v>
      </c>
      <c r="O789" t="s">
        <v>333</v>
      </c>
      <c r="P789" t="s">
        <v>341</v>
      </c>
      <c r="Q789" t="s">
        <v>772</v>
      </c>
      <c r="R789" t="s">
        <v>954</v>
      </c>
      <c r="S789" s="2">
        <v>41128</v>
      </c>
      <c r="T789" t="s">
        <v>960</v>
      </c>
      <c r="U789">
        <v>0</v>
      </c>
      <c r="V789" t="s">
        <v>973</v>
      </c>
      <c r="AA789">
        <v>1</v>
      </c>
      <c r="AB789">
        <v>0</v>
      </c>
      <c r="AC789" t="s">
        <v>1039</v>
      </c>
      <c r="AI789">
        <v>43.28261176</v>
      </c>
      <c r="AJ789" t="s">
        <v>973</v>
      </c>
      <c r="AL789">
        <v>-104.82769973</v>
      </c>
      <c r="AN789" t="s">
        <v>1286</v>
      </c>
      <c r="AO789">
        <v>1.304389646585679</v>
      </c>
      <c r="AP789" t="s">
        <v>1521</v>
      </c>
      <c r="AQ789">
        <v>2012</v>
      </c>
      <c r="AR789">
        <v>28</v>
      </c>
    </row>
    <row r="790" spans="1:44">
      <c r="A790" t="s">
        <v>44</v>
      </c>
      <c r="C790" s="2">
        <v>41128</v>
      </c>
      <c r="D790" t="s">
        <v>47</v>
      </c>
      <c r="E790">
        <v>120</v>
      </c>
      <c r="F790" t="s">
        <v>150</v>
      </c>
      <c r="G790" t="s">
        <v>287</v>
      </c>
      <c r="H790">
        <v>0.125</v>
      </c>
      <c r="I790">
        <v>125</v>
      </c>
      <c r="J790">
        <v>1074.40002441</v>
      </c>
      <c r="K790">
        <v>17</v>
      </c>
      <c r="L790">
        <v>38</v>
      </c>
      <c r="M790" t="s">
        <v>332</v>
      </c>
      <c r="N790">
        <v>66</v>
      </c>
      <c r="O790" t="s">
        <v>333</v>
      </c>
      <c r="P790" t="s">
        <v>341</v>
      </c>
      <c r="Q790" t="s">
        <v>772</v>
      </c>
      <c r="R790" t="s">
        <v>954</v>
      </c>
      <c r="S790" s="2">
        <v>41128</v>
      </c>
      <c r="T790" t="s">
        <v>960</v>
      </c>
      <c r="U790">
        <v>0</v>
      </c>
      <c r="V790" t="s">
        <v>973</v>
      </c>
      <c r="AA790">
        <v>1</v>
      </c>
      <c r="AB790">
        <v>0</v>
      </c>
      <c r="AC790" t="s">
        <v>1039</v>
      </c>
      <c r="AI790">
        <v>43.26832562</v>
      </c>
      <c r="AJ790" t="s">
        <v>973</v>
      </c>
      <c r="AL790">
        <v>-104.8076337</v>
      </c>
      <c r="AN790" t="s">
        <v>1287</v>
      </c>
      <c r="AO790">
        <v>0.751365461650534</v>
      </c>
      <c r="AP790" t="s">
        <v>1519</v>
      </c>
      <c r="AQ790">
        <v>2012</v>
      </c>
      <c r="AR790">
        <v>28</v>
      </c>
    </row>
    <row r="791" spans="1:44">
      <c r="A791" t="s">
        <v>44</v>
      </c>
      <c r="C791" s="2">
        <v>41128</v>
      </c>
      <c r="D791" t="s">
        <v>47</v>
      </c>
      <c r="E791">
        <v>120</v>
      </c>
      <c r="F791" t="s">
        <v>150</v>
      </c>
      <c r="G791" t="s">
        <v>287</v>
      </c>
      <c r="H791">
        <v>0.125</v>
      </c>
      <c r="I791">
        <v>125</v>
      </c>
      <c r="J791">
        <v>1074.40002441</v>
      </c>
      <c r="K791">
        <v>30</v>
      </c>
      <c r="L791">
        <v>38</v>
      </c>
      <c r="M791" t="s">
        <v>332</v>
      </c>
      <c r="N791">
        <v>66</v>
      </c>
      <c r="O791" t="s">
        <v>333</v>
      </c>
      <c r="P791" t="s">
        <v>341</v>
      </c>
      <c r="Q791" t="s">
        <v>772</v>
      </c>
      <c r="R791" t="s">
        <v>954</v>
      </c>
      <c r="S791" s="2">
        <v>41128</v>
      </c>
      <c r="T791" t="s">
        <v>960</v>
      </c>
      <c r="U791">
        <v>0</v>
      </c>
      <c r="V791" t="s">
        <v>973</v>
      </c>
      <c r="AA791">
        <v>1</v>
      </c>
      <c r="AB791">
        <v>0</v>
      </c>
      <c r="AC791" t="s">
        <v>1039</v>
      </c>
      <c r="AI791">
        <v>43.23936027</v>
      </c>
      <c r="AJ791" t="s">
        <v>973</v>
      </c>
      <c r="AL791">
        <v>-104.8270587</v>
      </c>
      <c r="AN791" t="s">
        <v>1288</v>
      </c>
      <c r="AO791">
        <v>1.741770384094445</v>
      </c>
      <c r="AP791" t="s">
        <v>1524</v>
      </c>
      <c r="AQ791">
        <v>2012</v>
      </c>
      <c r="AR791">
        <v>28</v>
      </c>
    </row>
    <row r="792" spans="1:44">
      <c r="A792" t="s">
        <v>44</v>
      </c>
      <c r="C792" s="2">
        <v>41310</v>
      </c>
      <c r="D792" t="s">
        <v>109</v>
      </c>
      <c r="E792">
        <v>120</v>
      </c>
      <c r="F792" t="s">
        <v>148</v>
      </c>
      <c r="G792" t="s">
        <v>287</v>
      </c>
      <c r="H792">
        <v>0.125</v>
      </c>
      <c r="I792">
        <v>100</v>
      </c>
      <c r="J792">
        <v>840</v>
      </c>
      <c r="K792">
        <v>22</v>
      </c>
      <c r="L792">
        <v>38</v>
      </c>
      <c r="M792" t="s">
        <v>332</v>
      </c>
      <c r="N792">
        <v>66</v>
      </c>
      <c r="O792" t="s">
        <v>333</v>
      </c>
      <c r="P792" t="s">
        <v>451</v>
      </c>
      <c r="Q792" t="s">
        <v>773</v>
      </c>
      <c r="R792" t="s">
        <v>954</v>
      </c>
      <c r="S792" s="2">
        <v>41310</v>
      </c>
      <c r="T792" t="s">
        <v>960</v>
      </c>
      <c r="U792">
        <v>0</v>
      </c>
      <c r="V792" t="s">
        <v>973</v>
      </c>
      <c r="AA792">
        <v>1</v>
      </c>
      <c r="AB792">
        <v>0</v>
      </c>
      <c r="AC792" t="s">
        <v>1039</v>
      </c>
      <c r="AI792">
        <v>43.254669</v>
      </c>
      <c r="AJ792" t="s">
        <v>973</v>
      </c>
      <c r="AL792">
        <v>-104.76736437</v>
      </c>
      <c r="AN792" t="s">
        <v>1289</v>
      </c>
      <c r="AO792">
        <v>2.807478457462557</v>
      </c>
      <c r="AP792" t="s">
        <v>1523</v>
      </c>
      <c r="AQ792">
        <v>2013</v>
      </c>
      <c r="AR792">
        <v>28</v>
      </c>
    </row>
    <row r="793" spans="1:44">
      <c r="A793" t="s">
        <v>44</v>
      </c>
      <c r="C793" s="2">
        <v>43782</v>
      </c>
      <c r="D793" t="s">
        <v>81</v>
      </c>
      <c r="E793">
        <v>60</v>
      </c>
      <c r="F793" t="s">
        <v>156</v>
      </c>
      <c r="G793" t="s">
        <v>292</v>
      </c>
      <c r="H793">
        <v>0.1667</v>
      </c>
      <c r="I793">
        <v>7040</v>
      </c>
      <c r="J793">
        <v>640</v>
      </c>
      <c r="K793">
        <v>16</v>
      </c>
      <c r="L793">
        <v>38</v>
      </c>
      <c r="M793" t="s">
        <v>332</v>
      </c>
      <c r="N793">
        <v>66</v>
      </c>
      <c r="O793" t="s">
        <v>333</v>
      </c>
      <c r="P793" t="s">
        <v>450</v>
      </c>
      <c r="Q793" t="s">
        <v>771</v>
      </c>
      <c r="R793" t="s">
        <v>954</v>
      </c>
      <c r="S793" s="2">
        <v>43782</v>
      </c>
      <c r="T793" t="s">
        <v>960</v>
      </c>
      <c r="U793">
        <v>0</v>
      </c>
      <c r="V793" t="s">
        <v>973</v>
      </c>
      <c r="X793">
        <v>0</v>
      </c>
      <c r="AA793">
        <v>0</v>
      </c>
      <c r="AB793">
        <v>1</v>
      </c>
      <c r="AC793" t="s">
        <v>1038</v>
      </c>
      <c r="AG793">
        <v>0</v>
      </c>
      <c r="AI793">
        <v>43.26863088</v>
      </c>
      <c r="AJ793" t="s">
        <v>973</v>
      </c>
      <c r="AL793">
        <v>-104.78760588</v>
      </c>
      <c r="AN793" t="s">
        <v>1285</v>
      </c>
      <c r="AO793">
        <v>1.681079764410619</v>
      </c>
      <c r="AP793" t="s">
        <v>1523</v>
      </c>
      <c r="AQ793">
        <v>2019</v>
      </c>
      <c r="AR793">
        <v>14</v>
      </c>
    </row>
    <row r="794" spans="1:44">
      <c r="A794" t="s">
        <v>44</v>
      </c>
      <c r="C794" s="2">
        <v>43525</v>
      </c>
      <c r="D794" t="s">
        <v>53</v>
      </c>
      <c r="E794">
        <v>120</v>
      </c>
      <c r="F794" t="s">
        <v>149</v>
      </c>
      <c r="G794" t="s">
        <v>293</v>
      </c>
      <c r="H794">
        <v>0.125</v>
      </c>
      <c r="I794">
        <v>207</v>
      </c>
      <c r="J794">
        <v>80</v>
      </c>
      <c r="K794">
        <v>34</v>
      </c>
      <c r="L794">
        <v>39</v>
      </c>
      <c r="M794" t="s">
        <v>332</v>
      </c>
      <c r="N794">
        <v>66</v>
      </c>
      <c r="O794" t="s">
        <v>333</v>
      </c>
      <c r="P794" t="s">
        <v>452</v>
      </c>
      <c r="Q794" t="s">
        <v>774</v>
      </c>
      <c r="R794" t="s">
        <v>954</v>
      </c>
      <c r="S794" s="2">
        <v>43525</v>
      </c>
      <c r="T794" t="s">
        <v>960</v>
      </c>
      <c r="U794">
        <v>0</v>
      </c>
      <c r="V794" t="s">
        <v>973</v>
      </c>
      <c r="X794">
        <v>0</v>
      </c>
      <c r="AA794">
        <v>1</v>
      </c>
      <c r="AB794">
        <v>0</v>
      </c>
      <c r="AC794" t="s">
        <v>1040</v>
      </c>
      <c r="AG794">
        <v>0</v>
      </c>
      <c r="AI794">
        <v>43.31239749</v>
      </c>
      <c r="AJ794" t="s">
        <v>973</v>
      </c>
      <c r="AL794">
        <v>-104.76765453</v>
      </c>
      <c r="AN794" t="s">
        <v>1290</v>
      </c>
      <c r="AO794">
        <v>2.27289149417247</v>
      </c>
      <c r="AP794" t="s">
        <v>1519</v>
      </c>
      <c r="AQ794">
        <v>2019</v>
      </c>
      <c r="AR794">
        <v>14</v>
      </c>
    </row>
    <row r="795" spans="1:44">
      <c r="A795" t="s">
        <v>44</v>
      </c>
      <c r="C795" s="2">
        <v>41128</v>
      </c>
      <c r="D795" t="s">
        <v>47</v>
      </c>
      <c r="E795">
        <v>120</v>
      </c>
      <c r="F795" t="s">
        <v>150</v>
      </c>
      <c r="G795" t="s">
        <v>287</v>
      </c>
      <c r="H795">
        <v>0.125</v>
      </c>
      <c r="I795">
        <v>125</v>
      </c>
      <c r="J795">
        <v>1074.40002441</v>
      </c>
      <c r="K795">
        <v>7</v>
      </c>
      <c r="L795">
        <v>38</v>
      </c>
      <c r="M795" t="s">
        <v>332</v>
      </c>
      <c r="N795">
        <v>66</v>
      </c>
      <c r="O795" t="s">
        <v>333</v>
      </c>
      <c r="P795" t="s">
        <v>341</v>
      </c>
      <c r="Q795" t="s">
        <v>772</v>
      </c>
      <c r="R795" t="s">
        <v>954</v>
      </c>
      <c r="S795" s="2">
        <v>41128</v>
      </c>
      <c r="T795" t="s">
        <v>960</v>
      </c>
      <c r="U795">
        <v>0</v>
      </c>
      <c r="V795" t="s">
        <v>973</v>
      </c>
      <c r="AA795">
        <v>1</v>
      </c>
      <c r="AB795">
        <v>0</v>
      </c>
      <c r="AC795" t="s">
        <v>1039</v>
      </c>
      <c r="AI795">
        <v>43.28261176</v>
      </c>
      <c r="AJ795" t="s">
        <v>973</v>
      </c>
      <c r="AL795">
        <v>-104.82769973</v>
      </c>
      <c r="AN795" t="s">
        <v>1286</v>
      </c>
      <c r="AO795">
        <v>1.428941209726392</v>
      </c>
      <c r="AP795" t="s">
        <v>1522</v>
      </c>
      <c r="AQ795">
        <v>2012</v>
      </c>
      <c r="AR795">
        <v>14</v>
      </c>
    </row>
    <row r="796" spans="1:44">
      <c r="A796" t="s">
        <v>44</v>
      </c>
      <c r="C796" s="2">
        <v>41128</v>
      </c>
      <c r="D796" t="s">
        <v>47</v>
      </c>
      <c r="E796">
        <v>120</v>
      </c>
      <c r="F796" t="s">
        <v>150</v>
      </c>
      <c r="G796" t="s">
        <v>287</v>
      </c>
      <c r="H796">
        <v>0.125</v>
      </c>
      <c r="I796">
        <v>125</v>
      </c>
      <c r="J796">
        <v>1074.40002441</v>
      </c>
      <c r="K796">
        <v>17</v>
      </c>
      <c r="L796">
        <v>38</v>
      </c>
      <c r="M796" t="s">
        <v>332</v>
      </c>
      <c r="N796">
        <v>66</v>
      </c>
      <c r="O796" t="s">
        <v>333</v>
      </c>
      <c r="P796" t="s">
        <v>341</v>
      </c>
      <c r="Q796" t="s">
        <v>772</v>
      </c>
      <c r="R796" t="s">
        <v>954</v>
      </c>
      <c r="S796" s="2">
        <v>41128</v>
      </c>
      <c r="T796" t="s">
        <v>960</v>
      </c>
      <c r="U796">
        <v>0</v>
      </c>
      <c r="V796" t="s">
        <v>973</v>
      </c>
      <c r="AA796">
        <v>1</v>
      </c>
      <c r="AB796">
        <v>0</v>
      </c>
      <c r="AC796" t="s">
        <v>1039</v>
      </c>
      <c r="AI796">
        <v>43.26832562</v>
      </c>
      <c r="AJ796" t="s">
        <v>973</v>
      </c>
      <c r="AL796">
        <v>-104.8076337</v>
      </c>
      <c r="AN796" t="s">
        <v>1287</v>
      </c>
      <c r="AO796">
        <v>1.575714285181653</v>
      </c>
      <c r="AP796" t="s">
        <v>1522</v>
      </c>
      <c r="AQ796">
        <v>2012</v>
      </c>
      <c r="AR796">
        <v>14</v>
      </c>
    </row>
    <row r="797" spans="1:44">
      <c r="A797" t="s">
        <v>44</v>
      </c>
      <c r="C797" s="2">
        <v>43361</v>
      </c>
      <c r="D797" t="s">
        <v>103</v>
      </c>
      <c r="E797">
        <v>120</v>
      </c>
      <c r="F797" t="s">
        <v>149</v>
      </c>
      <c r="G797" t="s">
        <v>293</v>
      </c>
      <c r="H797">
        <v>0.125</v>
      </c>
      <c r="I797">
        <v>66</v>
      </c>
      <c r="J797">
        <v>1680</v>
      </c>
      <c r="K797">
        <v>29</v>
      </c>
      <c r="L797">
        <v>39</v>
      </c>
      <c r="M797" t="s">
        <v>332</v>
      </c>
      <c r="N797">
        <v>66</v>
      </c>
      <c r="O797" t="s">
        <v>333</v>
      </c>
      <c r="P797" t="s">
        <v>453</v>
      </c>
      <c r="Q797" t="s">
        <v>775</v>
      </c>
      <c r="R797" t="s">
        <v>954</v>
      </c>
      <c r="S797" s="2">
        <v>43361</v>
      </c>
      <c r="T797" t="s">
        <v>960</v>
      </c>
      <c r="U797">
        <v>0</v>
      </c>
      <c r="V797" t="s">
        <v>973</v>
      </c>
      <c r="X797">
        <v>0</v>
      </c>
      <c r="AA797">
        <v>1</v>
      </c>
      <c r="AB797">
        <v>0</v>
      </c>
      <c r="AC797" t="s">
        <v>1041</v>
      </c>
      <c r="AG797">
        <v>0</v>
      </c>
      <c r="AI797">
        <v>43.32659962</v>
      </c>
      <c r="AJ797" t="s">
        <v>973</v>
      </c>
      <c r="AL797">
        <v>-104.8080612</v>
      </c>
      <c r="AN797" t="s">
        <v>1291</v>
      </c>
      <c r="AO797">
        <v>2.496100343244816</v>
      </c>
      <c r="AP797" t="s">
        <v>1525</v>
      </c>
      <c r="AQ797">
        <v>2018</v>
      </c>
      <c r="AR797">
        <v>14</v>
      </c>
    </row>
    <row r="798" spans="1:44">
      <c r="A798" t="s">
        <v>44</v>
      </c>
      <c r="C798" s="2">
        <v>43361</v>
      </c>
      <c r="D798" t="s">
        <v>103</v>
      </c>
      <c r="E798">
        <v>120</v>
      </c>
      <c r="F798" t="s">
        <v>149</v>
      </c>
      <c r="G798" t="s">
        <v>293</v>
      </c>
      <c r="H798">
        <v>0.125</v>
      </c>
      <c r="I798">
        <v>66</v>
      </c>
      <c r="J798">
        <v>1680</v>
      </c>
      <c r="K798">
        <v>28</v>
      </c>
      <c r="L798">
        <v>39</v>
      </c>
      <c r="M798" t="s">
        <v>332</v>
      </c>
      <c r="N798">
        <v>66</v>
      </c>
      <c r="O798" t="s">
        <v>333</v>
      </c>
      <c r="P798" t="s">
        <v>453</v>
      </c>
      <c r="Q798" t="s">
        <v>775</v>
      </c>
      <c r="R798" t="s">
        <v>954</v>
      </c>
      <c r="S798" s="2">
        <v>43361</v>
      </c>
      <c r="T798" t="s">
        <v>960</v>
      </c>
      <c r="U798">
        <v>0</v>
      </c>
      <c r="V798" t="s">
        <v>973</v>
      </c>
      <c r="X798">
        <v>0</v>
      </c>
      <c r="AA798">
        <v>1</v>
      </c>
      <c r="AB798">
        <v>0</v>
      </c>
      <c r="AC798" t="s">
        <v>1041</v>
      </c>
      <c r="AG798">
        <v>0</v>
      </c>
      <c r="AI798">
        <v>43.32693921</v>
      </c>
      <c r="AJ798" t="s">
        <v>973</v>
      </c>
      <c r="AL798">
        <v>-104.78788841</v>
      </c>
      <c r="AN798" t="s">
        <v>1292</v>
      </c>
      <c r="AO798">
        <v>2.592509665720377</v>
      </c>
      <c r="AP798" t="s">
        <v>1519</v>
      </c>
      <c r="AQ798">
        <v>2018</v>
      </c>
      <c r="AR798">
        <v>14</v>
      </c>
    </row>
    <row r="799" spans="1:44">
      <c r="A799" t="s">
        <v>44</v>
      </c>
      <c r="C799" s="2">
        <v>43361</v>
      </c>
      <c r="D799" t="s">
        <v>103</v>
      </c>
      <c r="E799">
        <v>120</v>
      </c>
      <c r="F799" t="s">
        <v>149</v>
      </c>
      <c r="G799" t="s">
        <v>293</v>
      </c>
      <c r="H799">
        <v>0.125</v>
      </c>
      <c r="I799">
        <v>66</v>
      </c>
      <c r="J799">
        <v>1680</v>
      </c>
      <c r="K799">
        <v>32</v>
      </c>
      <c r="L799">
        <v>39</v>
      </c>
      <c r="M799" t="s">
        <v>332</v>
      </c>
      <c r="N799">
        <v>66</v>
      </c>
      <c r="O799" t="s">
        <v>333</v>
      </c>
      <c r="P799" t="s">
        <v>453</v>
      </c>
      <c r="Q799" t="s">
        <v>775</v>
      </c>
      <c r="R799" t="s">
        <v>954</v>
      </c>
      <c r="S799" s="2">
        <v>43361</v>
      </c>
      <c r="T799" t="s">
        <v>960</v>
      </c>
      <c r="U799">
        <v>0</v>
      </c>
      <c r="V799" t="s">
        <v>973</v>
      </c>
      <c r="X799">
        <v>0</v>
      </c>
      <c r="AA799">
        <v>1</v>
      </c>
      <c r="AB799">
        <v>0</v>
      </c>
      <c r="AC799" t="s">
        <v>1041</v>
      </c>
      <c r="AG799">
        <v>0</v>
      </c>
      <c r="AI799">
        <v>43.3117908</v>
      </c>
      <c r="AJ799" t="s">
        <v>973</v>
      </c>
      <c r="AL799">
        <v>-104.80762625</v>
      </c>
      <c r="AN799" t="s">
        <v>1293</v>
      </c>
      <c r="AO799">
        <v>1.484177415091934</v>
      </c>
      <c r="AP799" t="s">
        <v>1521</v>
      </c>
      <c r="AQ799">
        <v>2018</v>
      </c>
      <c r="AR799">
        <v>14</v>
      </c>
    </row>
    <row r="800" spans="1:44">
      <c r="A800" t="s">
        <v>44</v>
      </c>
      <c r="C800" s="2">
        <v>43361</v>
      </c>
      <c r="D800" t="s">
        <v>103</v>
      </c>
      <c r="E800">
        <v>120</v>
      </c>
      <c r="F800" t="s">
        <v>149</v>
      </c>
      <c r="G800" t="s">
        <v>293</v>
      </c>
      <c r="H800">
        <v>0.125</v>
      </c>
      <c r="I800">
        <v>66</v>
      </c>
      <c r="J800">
        <v>1680</v>
      </c>
      <c r="K800">
        <v>33</v>
      </c>
      <c r="L800">
        <v>39</v>
      </c>
      <c r="M800" t="s">
        <v>332</v>
      </c>
      <c r="N800">
        <v>66</v>
      </c>
      <c r="O800" t="s">
        <v>333</v>
      </c>
      <c r="P800" t="s">
        <v>453</v>
      </c>
      <c r="Q800" t="s">
        <v>775</v>
      </c>
      <c r="R800" t="s">
        <v>954</v>
      </c>
      <c r="S800" s="2">
        <v>43361</v>
      </c>
      <c r="T800" t="s">
        <v>960</v>
      </c>
      <c r="U800">
        <v>0</v>
      </c>
      <c r="V800" t="s">
        <v>973</v>
      </c>
      <c r="X800">
        <v>0</v>
      </c>
      <c r="AA800">
        <v>1</v>
      </c>
      <c r="AB800">
        <v>0</v>
      </c>
      <c r="AC800" t="s">
        <v>1041</v>
      </c>
      <c r="AG800">
        <v>0</v>
      </c>
      <c r="AI800">
        <v>43.31203502</v>
      </c>
      <c r="AJ800" t="s">
        <v>973</v>
      </c>
      <c r="AL800">
        <v>-104.78768998</v>
      </c>
      <c r="AN800" t="s">
        <v>1294</v>
      </c>
      <c r="AO800">
        <v>1.629068208146391</v>
      </c>
      <c r="AP800" t="s">
        <v>1519</v>
      </c>
      <c r="AQ800">
        <v>2018</v>
      </c>
      <c r="AR800">
        <v>14</v>
      </c>
    </row>
    <row r="801" spans="1:44">
      <c r="A801" t="s">
        <v>44</v>
      </c>
      <c r="C801" s="2">
        <v>43361</v>
      </c>
      <c r="D801" t="s">
        <v>103</v>
      </c>
      <c r="E801">
        <v>120</v>
      </c>
      <c r="F801" t="s">
        <v>149</v>
      </c>
      <c r="G801" t="s">
        <v>293</v>
      </c>
      <c r="H801">
        <v>0.125</v>
      </c>
      <c r="I801">
        <v>66</v>
      </c>
      <c r="J801">
        <v>1680</v>
      </c>
      <c r="K801">
        <v>33</v>
      </c>
      <c r="L801">
        <v>39</v>
      </c>
      <c r="M801" t="s">
        <v>332</v>
      </c>
      <c r="N801">
        <v>66</v>
      </c>
      <c r="O801" t="s">
        <v>333</v>
      </c>
      <c r="P801" t="s">
        <v>453</v>
      </c>
      <c r="Q801" t="s">
        <v>775</v>
      </c>
      <c r="R801" t="s">
        <v>954</v>
      </c>
      <c r="S801" s="2">
        <v>43361</v>
      </c>
      <c r="T801" t="s">
        <v>960</v>
      </c>
      <c r="U801">
        <v>0</v>
      </c>
      <c r="V801" t="s">
        <v>973</v>
      </c>
      <c r="X801">
        <v>0</v>
      </c>
      <c r="AA801">
        <v>1</v>
      </c>
      <c r="AB801">
        <v>0</v>
      </c>
      <c r="AC801" t="s">
        <v>1041</v>
      </c>
      <c r="AG801">
        <v>0</v>
      </c>
      <c r="AI801">
        <v>43.31203502</v>
      </c>
      <c r="AJ801" t="s">
        <v>973</v>
      </c>
      <c r="AL801">
        <v>-104.78768998</v>
      </c>
      <c r="AN801" t="s">
        <v>1294</v>
      </c>
      <c r="AO801">
        <v>1.629068208146391</v>
      </c>
      <c r="AP801" t="s">
        <v>1519</v>
      </c>
      <c r="AQ801">
        <v>2018</v>
      </c>
      <c r="AR801">
        <v>14</v>
      </c>
    </row>
    <row r="802" spans="1:44">
      <c r="A802" t="s">
        <v>44</v>
      </c>
      <c r="C802" s="2">
        <v>43361</v>
      </c>
      <c r="D802" t="s">
        <v>103</v>
      </c>
      <c r="E802">
        <v>120</v>
      </c>
      <c r="F802" t="s">
        <v>149</v>
      </c>
      <c r="G802" t="s">
        <v>293</v>
      </c>
      <c r="H802">
        <v>0.125</v>
      </c>
      <c r="I802">
        <v>46</v>
      </c>
      <c r="J802">
        <v>640</v>
      </c>
      <c r="K802">
        <v>29</v>
      </c>
      <c r="L802">
        <v>39</v>
      </c>
      <c r="M802" t="s">
        <v>332</v>
      </c>
      <c r="N802">
        <v>66</v>
      </c>
      <c r="O802" t="s">
        <v>333</v>
      </c>
      <c r="P802" t="s">
        <v>454</v>
      </c>
      <c r="Q802" t="s">
        <v>776</v>
      </c>
      <c r="R802" t="s">
        <v>954</v>
      </c>
      <c r="S802" s="2">
        <v>43361</v>
      </c>
      <c r="T802" t="s">
        <v>960</v>
      </c>
      <c r="U802">
        <v>0</v>
      </c>
      <c r="V802" t="s">
        <v>973</v>
      </c>
      <c r="X802">
        <v>0</v>
      </c>
      <c r="AA802">
        <v>1</v>
      </c>
      <c r="AB802">
        <v>0</v>
      </c>
      <c r="AC802" t="s">
        <v>1041</v>
      </c>
      <c r="AG802">
        <v>0</v>
      </c>
      <c r="AI802">
        <v>43.32659962</v>
      </c>
      <c r="AJ802" t="s">
        <v>973</v>
      </c>
      <c r="AL802">
        <v>-104.8080612</v>
      </c>
      <c r="AN802" t="s">
        <v>1291</v>
      </c>
      <c r="AO802">
        <v>2.496100343244816</v>
      </c>
      <c r="AP802" t="s">
        <v>1525</v>
      </c>
      <c r="AQ802">
        <v>2018</v>
      </c>
      <c r="AR802">
        <v>14</v>
      </c>
    </row>
    <row r="803" spans="1:44">
      <c r="A803" t="s">
        <v>44</v>
      </c>
      <c r="C803" s="2">
        <v>43361</v>
      </c>
      <c r="D803" t="s">
        <v>103</v>
      </c>
      <c r="E803">
        <v>120</v>
      </c>
      <c r="F803" t="s">
        <v>149</v>
      </c>
      <c r="G803" t="s">
        <v>293</v>
      </c>
      <c r="H803">
        <v>0.125</v>
      </c>
      <c r="I803">
        <v>46</v>
      </c>
      <c r="J803">
        <v>640</v>
      </c>
      <c r="K803">
        <v>34</v>
      </c>
      <c r="L803">
        <v>39</v>
      </c>
      <c r="M803" t="s">
        <v>332</v>
      </c>
      <c r="N803">
        <v>66</v>
      </c>
      <c r="O803" t="s">
        <v>333</v>
      </c>
      <c r="P803" t="s">
        <v>454</v>
      </c>
      <c r="Q803" t="s">
        <v>776</v>
      </c>
      <c r="R803" t="s">
        <v>954</v>
      </c>
      <c r="S803" s="2">
        <v>43361</v>
      </c>
      <c r="T803" t="s">
        <v>960</v>
      </c>
      <c r="U803">
        <v>0</v>
      </c>
      <c r="V803" t="s">
        <v>973</v>
      </c>
      <c r="X803">
        <v>0</v>
      </c>
      <c r="AA803">
        <v>1</v>
      </c>
      <c r="AB803">
        <v>0</v>
      </c>
      <c r="AC803" t="s">
        <v>1041</v>
      </c>
      <c r="AG803">
        <v>0</v>
      </c>
      <c r="AI803">
        <v>43.31239749</v>
      </c>
      <c r="AJ803" t="s">
        <v>973</v>
      </c>
      <c r="AL803">
        <v>-104.76765453</v>
      </c>
      <c r="AN803" t="s">
        <v>1290</v>
      </c>
      <c r="AO803">
        <v>2.27289149417247</v>
      </c>
      <c r="AP803" t="s">
        <v>1519</v>
      </c>
      <c r="AQ803">
        <v>2018</v>
      </c>
      <c r="AR803">
        <v>14</v>
      </c>
    </row>
    <row r="804" spans="1:44">
      <c r="A804" t="s">
        <v>44</v>
      </c>
      <c r="C804" s="2">
        <v>43361</v>
      </c>
      <c r="D804" t="s">
        <v>103</v>
      </c>
      <c r="E804">
        <v>120</v>
      </c>
      <c r="F804" t="s">
        <v>149</v>
      </c>
      <c r="G804" t="s">
        <v>293</v>
      </c>
      <c r="H804">
        <v>0.125</v>
      </c>
      <c r="I804">
        <v>46</v>
      </c>
      <c r="J804">
        <v>640</v>
      </c>
      <c r="K804">
        <v>32</v>
      </c>
      <c r="L804">
        <v>39</v>
      </c>
      <c r="M804" t="s">
        <v>332</v>
      </c>
      <c r="N804">
        <v>66</v>
      </c>
      <c r="O804" t="s">
        <v>333</v>
      </c>
      <c r="P804" t="s">
        <v>454</v>
      </c>
      <c r="Q804" t="s">
        <v>776</v>
      </c>
      <c r="R804" t="s">
        <v>954</v>
      </c>
      <c r="S804" s="2">
        <v>43361</v>
      </c>
      <c r="T804" t="s">
        <v>960</v>
      </c>
      <c r="U804">
        <v>0</v>
      </c>
      <c r="V804" t="s">
        <v>973</v>
      </c>
      <c r="X804">
        <v>0</v>
      </c>
      <c r="AA804">
        <v>1</v>
      </c>
      <c r="AB804">
        <v>0</v>
      </c>
      <c r="AC804" t="s">
        <v>1041</v>
      </c>
      <c r="AG804">
        <v>0</v>
      </c>
      <c r="AI804">
        <v>43.3117908</v>
      </c>
      <c r="AJ804" t="s">
        <v>973</v>
      </c>
      <c r="AL804">
        <v>-104.80762625</v>
      </c>
      <c r="AN804" t="s">
        <v>1293</v>
      </c>
      <c r="AO804">
        <v>1.484177415091934</v>
      </c>
      <c r="AP804" t="s">
        <v>1521</v>
      </c>
      <c r="AQ804">
        <v>2018</v>
      </c>
      <c r="AR804">
        <v>14</v>
      </c>
    </row>
    <row r="805" spans="1:44">
      <c r="A805" t="s">
        <v>44</v>
      </c>
      <c r="C805" s="2">
        <v>43361</v>
      </c>
      <c r="D805" t="s">
        <v>103</v>
      </c>
      <c r="E805">
        <v>120</v>
      </c>
      <c r="F805" t="s">
        <v>149</v>
      </c>
      <c r="G805" t="s">
        <v>293</v>
      </c>
      <c r="H805">
        <v>0.125</v>
      </c>
      <c r="I805">
        <v>27</v>
      </c>
      <c r="J805">
        <v>1890.35998535</v>
      </c>
      <c r="K805">
        <v>30</v>
      </c>
      <c r="L805">
        <v>39</v>
      </c>
      <c r="M805" t="s">
        <v>332</v>
      </c>
      <c r="N805">
        <v>66</v>
      </c>
      <c r="O805" t="s">
        <v>333</v>
      </c>
      <c r="P805" t="s">
        <v>455</v>
      </c>
      <c r="Q805" t="s">
        <v>777</v>
      </c>
      <c r="R805" t="s">
        <v>954</v>
      </c>
      <c r="S805" s="2">
        <v>43361</v>
      </c>
      <c r="T805" t="s">
        <v>960</v>
      </c>
      <c r="U805">
        <v>0</v>
      </c>
      <c r="V805" t="s">
        <v>973</v>
      </c>
      <c r="X805">
        <v>0</v>
      </c>
      <c r="AA805">
        <v>1</v>
      </c>
      <c r="AB805">
        <v>0</v>
      </c>
      <c r="AC805" t="s">
        <v>1041</v>
      </c>
      <c r="AG805">
        <v>0</v>
      </c>
      <c r="AI805">
        <v>43.32668729</v>
      </c>
      <c r="AJ805" t="s">
        <v>973</v>
      </c>
      <c r="AL805">
        <v>-104.82797458</v>
      </c>
      <c r="AN805" t="s">
        <v>1295</v>
      </c>
      <c r="AO805">
        <v>2.813961250944687</v>
      </c>
      <c r="AP805" t="s">
        <v>1521</v>
      </c>
      <c r="AQ805">
        <v>2018</v>
      </c>
      <c r="AR805">
        <v>14</v>
      </c>
    </row>
    <row r="806" spans="1:44">
      <c r="A806" t="s">
        <v>44</v>
      </c>
      <c r="C806" s="2">
        <v>43361</v>
      </c>
      <c r="D806" t="s">
        <v>103</v>
      </c>
      <c r="E806">
        <v>120</v>
      </c>
      <c r="F806" t="s">
        <v>149</v>
      </c>
      <c r="G806" t="s">
        <v>293</v>
      </c>
      <c r="H806">
        <v>0.125</v>
      </c>
      <c r="I806">
        <v>27</v>
      </c>
      <c r="J806">
        <v>1890.35998535</v>
      </c>
      <c r="K806">
        <v>29</v>
      </c>
      <c r="L806">
        <v>39</v>
      </c>
      <c r="M806" t="s">
        <v>332</v>
      </c>
      <c r="N806">
        <v>66</v>
      </c>
      <c r="O806" t="s">
        <v>333</v>
      </c>
      <c r="P806" t="s">
        <v>455</v>
      </c>
      <c r="Q806" t="s">
        <v>777</v>
      </c>
      <c r="R806" t="s">
        <v>954</v>
      </c>
      <c r="S806" s="2">
        <v>43361</v>
      </c>
      <c r="T806" t="s">
        <v>960</v>
      </c>
      <c r="U806">
        <v>0</v>
      </c>
      <c r="V806" t="s">
        <v>973</v>
      </c>
      <c r="X806">
        <v>0</v>
      </c>
      <c r="AA806">
        <v>1</v>
      </c>
      <c r="AB806">
        <v>0</v>
      </c>
      <c r="AC806" t="s">
        <v>1041</v>
      </c>
      <c r="AG806">
        <v>0</v>
      </c>
      <c r="AI806">
        <v>43.32659962</v>
      </c>
      <c r="AJ806" t="s">
        <v>973</v>
      </c>
      <c r="AL806">
        <v>-104.8080612</v>
      </c>
      <c r="AN806" t="s">
        <v>1291</v>
      </c>
      <c r="AO806">
        <v>2.496100343244816</v>
      </c>
      <c r="AP806" t="s">
        <v>1525</v>
      </c>
      <c r="AQ806">
        <v>2018</v>
      </c>
      <c r="AR806">
        <v>14</v>
      </c>
    </row>
    <row r="807" spans="1:44">
      <c r="A807" t="s">
        <v>44</v>
      </c>
      <c r="C807" s="2">
        <v>43361</v>
      </c>
      <c r="D807" t="s">
        <v>103</v>
      </c>
      <c r="E807">
        <v>120</v>
      </c>
      <c r="F807" t="s">
        <v>149</v>
      </c>
      <c r="G807" t="s">
        <v>293</v>
      </c>
      <c r="H807">
        <v>0.125</v>
      </c>
      <c r="I807">
        <v>27</v>
      </c>
      <c r="J807">
        <v>1890.35998535</v>
      </c>
      <c r="K807">
        <v>31</v>
      </c>
      <c r="L807">
        <v>39</v>
      </c>
      <c r="M807" t="s">
        <v>332</v>
      </c>
      <c r="N807">
        <v>66</v>
      </c>
      <c r="O807" t="s">
        <v>333</v>
      </c>
      <c r="P807" t="s">
        <v>455</v>
      </c>
      <c r="Q807" t="s">
        <v>777</v>
      </c>
      <c r="R807" t="s">
        <v>954</v>
      </c>
      <c r="S807" s="2">
        <v>43361</v>
      </c>
      <c r="T807" t="s">
        <v>960</v>
      </c>
      <c r="U807">
        <v>0</v>
      </c>
      <c r="V807" t="s">
        <v>973</v>
      </c>
      <c r="X807">
        <v>0</v>
      </c>
      <c r="AA807">
        <v>1</v>
      </c>
      <c r="AB807">
        <v>0</v>
      </c>
      <c r="AC807" t="s">
        <v>1041</v>
      </c>
      <c r="AG807">
        <v>0</v>
      </c>
      <c r="AI807">
        <v>43.31176402</v>
      </c>
      <c r="AJ807" t="s">
        <v>973</v>
      </c>
      <c r="AL807">
        <v>-104.82778378</v>
      </c>
      <c r="AN807" t="s">
        <v>1296</v>
      </c>
      <c r="AO807">
        <v>1.960610829930398</v>
      </c>
      <c r="AP807" t="s">
        <v>1521</v>
      </c>
      <c r="AQ807">
        <v>2018</v>
      </c>
      <c r="AR807">
        <v>14</v>
      </c>
    </row>
    <row r="808" spans="1:44">
      <c r="A808" t="s">
        <v>44</v>
      </c>
      <c r="C808" s="2">
        <v>43361</v>
      </c>
      <c r="D808" t="s">
        <v>103</v>
      </c>
      <c r="E808">
        <v>120</v>
      </c>
      <c r="F808" t="s">
        <v>149</v>
      </c>
      <c r="G808" t="s">
        <v>293</v>
      </c>
      <c r="H808">
        <v>0.125</v>
      </c>
      <c r="I808">
        <v>27</v>
      </c>
      <c r="J808">
        <v>1890.35998535</v>
      </c>
      <c r="K808">
        <v>31</v>
      </c>
      <c r="L808">
        <v>39</v>
      </c>
      <c r="M808" t="s">
        <v>332</v>
      </c>
      <c r="N808">
        <v>66</v>
      </c>
      <c r="O808" t="s">
        <v>333</v>
      </c>
      <c r="P808" t="s">
        <v>455</v>
      </c>
      <c r="Q808" t="s">
        <v>777</v>
      </c>
      <c r="R808" t="s">
        <v>954</v>
      </c>
      <c r="S808" s="2">
        <v>43361</v>
      </c>
      <c r="T808" t="s">
        <v>960</v>
      </c>
      <c r="U808">
        <v>0</v>
      </c>
      <c r="V808" t="s">
        <v>973</v>
      </c>
      <c r="X808">
        <v>0</v>
      </c>
      <c r="AA808">
        <v>1</v>
      </c>
      <c r="AB808">
        <v>0</v>
      </c>
      <c r="AC808" t="s">
        <v>1041</v>
      </c>
      <c r="AG808">
        <v>0</v>
      </c>
      <c r="AI808">
        <v>43.31176402</v>
      </c>
      <c r="AJ808" t="s">
        <v>973</v>
      </c>
      <c r="AL808">
        <v>-104.82778378</v>
      </c>
      <c r="AN808" t="s">
        <v>1296</v>
      </c>
      <c r="AO808">
        <v>1.960610829930398</v>
      </c>
      <c r="AP808" t="s">
        <v>1521</v>
      </c>
      <c r="AQ808">
        <v>2018</v>
      </c>
      <c r="AR808">
        <v>14</v>
      </c>
    </row>
    <row r="809" spans="1:44">
      <c r="A809" t="s">
        <v>44</v>
      </c>
      <c r="C809" s="2">
        <v>43361</v>
      </c>
      <c r="D809" t="s">
        <v>103</v>
      </c>
      <c r="E809">
        <v>120</v>
      </c>
      <c r="F809" t="s">
        <v>149</v>
      </c>
      <c r="G809" t="s">
        <v>293</v>
      </c>
      <c r="H809">
        <v>0.125</v>
      </c>
      <c r="I809">
        <v>27</v>
      </c>
      <c r="J809">
        <v>1890.35998535</v>
      </c>
      <c r="K809">
        <v>31</v>
      </c>
      <c r="L809">
        <v>39</v>
      </c>
      <c r="M809" t="s">
        <v>332</v>
      </c>
      <c r="N809">
        <v>66</v>
      </c>
      <c r="O809" t="s">
        <v>333</v>
      </c>
      <c r="P809" t="s">
        <v>455</v>
      </c>
      <c r="Q809" t="s">
        <v>777</v>
      </c>
      <c r="R809" t="s">
        <v>954</v>
      </c>
      <c r="S809" s="2">
        <v>43361</v>
      </c>
      <c r="T809" t="s">
        <v>960</v>
      </c>
      <c r="U809">
        <v>0</v>
      </c>
      <c r="V809" t="s">
        <v>973</v>
      </c>
      <c r="X809">
        <v>0</v>
      </c>
      <c r="AA809">
        <v>1</v>
      </c>
      <c r="AB809">
        <v>0</v>
      </c>
      <c r="AC809" t="s">
        <v>1041</v>
      </c>
      <c r="AG809">
        <v>0</v>
      </c>
      <c r="AI809">
        <v>43.31176402</v>
      </c>
      <c r="AJ809" t="s">
        <v>973</v>
      </c>
      <c r="AL809">
        <v>-104.82778378</v>
      </c>
      <c r="AN809" t="s">
        <v>1296</v>
      </c>
      <c r="AO809">
        <v>1.960610829930398</v>
      </c>
      <c r="AP809" t="s">
        <v>1521</v>
      </c>
      <c r="AQ809">
        <v>2018</v>
      </c>
      <c r="AR809">
        <v>14</v>
      </c>
    </row>
    <row r="810" spans="1:44">
      <c r="A810" t="s">
        <v>44</v>
      </c>
      <c r="C810" s="2">
        <v>43361</v>
      </c>
      <c r="D810" t="s">
        <v>103</v>
      </c>
      <c r="E810">
        <v>120</v>
      </c>
      <c r="F810" t="s">
        <v>149</v>
      </c>
      <c r="G810" t="s">
        <v>293</v>
      </c>
      <c r="H810">
        <v>0.125</v>
      </c>
      <c r="I810">
        <v>27</v>
      </c>
      <c r="J810">
        <v>1890.35998535</v>
      </c>
      <c r="K810">
        <v>29</v>
      </c>
      <c r="L810">
        <v>39</v>
      </c>
      <c r="M810" t="s">
        <v>332</v>
      </c>
      <c r="N810">
        <v>66</v>
      </c>
      <c r="O810" t="s">
        <v>333</v>
      </c>
      <c r="P810" t="s">
        <v>455</v>
      </c>
      <c r="Q810" t="s">
        <v>777</v>
      </c>
      <c r="R810" t="s">
        <v>954</v>
      </c>
      <c r="S810" s="2">
        <v>43361</v>
      </c>
      <c r="T810" t="s">
        <v>960</v>
      </c>
      <c r="U810">
        <v>0</v>
      </c>
      <c r="V810" t="s">
        <v>973</v>
      </c>
      <c r="X810">
        <v>0</v>
      </c>
      <c r="AA810">
        <v>1</v>
      </c>
      <c r="AB810">
        <v>0</v>
      </c>
      <c r="AC810" t="s">
        <v>1041</v>
      </c>
      <c r="AG810">
        <v>0</v>
      </c>
      <c r="AI810">
        <v>43.32659962</v>
      </c>
      <c r="AJ810" t="s">
        <v>973</v>
      </c>
      <c r="AL810">
        <v>-104.8080612</v>
      </c>
      <c r="AN810" t="s">
        <v>1291</v>
      </c>
      <c r="AO810">
        <v>2.496100343244816</v>
      </c>
      <c r="AP810" t="s">
        <v>1525</v>
      </c>
      <c r="AQ810">
        <v>2018</v>
      </c>
      <c r="AR810">
        <v>14</v>
      </c>
    </row>
    <row r="811" spans="1:44">
      <c r="A811" t="s">
        <v>44</v>
      </c>
      <c r="C811" s="2">
        <v>43361</v>
      </c>
      <c r="D811" t="s">
        <v>103</v>
      </c>
      <c r="E811">
        <v>120</v>
      </c>
      <c r="F811" t="s">
        <v>149</v>
      </c>
      <c r="G811" t="s">
        <v>293</v>
      </c>
      <c r="H811">
        <v>0.125</v>
      </c>
      <c r="I811">
        <v>27</v>
      </c>
      <c r="J811">
        <v>1890.35998535</v>
      </c>
      <c r="K811">
        <v>31</v>
      </c>
      <c r="L811">
        <v>39</v>
      </c>
      <c r="M811" t="s">
        <v>332</v>
      </c>
      <c r="N811">
        <v>66</v>
      </c>
      <c r="O811" t="s">
        <v>333</v>
      </c>
      <c r="P811" t="s">
        <v>455</v>
      </c>
      <c r="Q811" t="s">
        <v>777</v>
      </c>
      <c r="R811" t="s">
        <v>954</v>
      </c>
      <c r="S811" s="2">
        <v>43361</v>
      </c>
      <c r="T811" t="s">
        <v>960</v>
      </c>
      <c r="U811">
        <v>0</v>
      </c>
      <c r="V811" t="s">
        <v>973</v>
      </c>
      <c r="X811">
        <v>0</v>
      </c>
      <c r="AA811">
        <v>1</v>
      </c>
      <c r="AB811">
        <v>0</v>
      </c>
      <c r="AC811" t="s">
        <v>1041</v>
      </c>
      <c r="AG811">
        <v>0</v>
      </c>
      <c r="AI811">
        <v>43.31176402</v>
      </c>
      <c r="AJ811" t="s">
        <v>973</v>
      </c>
      <c r="AL811">
        <v>-104.82778378</v>
      </c>
      <c r="AN811" t="s">
        <v>1296</v>
      </c>
      <c r="AO811">
        <v>1.960610829930398</v>
      </c>
      <c r="AP811" t="s">
        <v>1521</v>
      </c>
      <c r="AQ811">
        <v>2018</v>
      </c>
      <c r="AR811">
        <v>14</v>
      </c>
    </row>
    <row r="812" spans="1:44">
      <c r="A812" t="s">
        <v>44</v>
      </c>
      <c r="C812" s="2">
        <v>43361</v>
      </c>
      <c r="D812" t="s">
        <v>103</v>
      </c>
      <c r="E812">
        <v>120</v>
      </c>
      <c r="F812" t="s">
        <v>149</v>
      </c>
      <c r="G812" t="s">
        <v>293</v>
      </c>
      <c r="H812">
        <v>0.125</v>
      </c>
      <c r="I812">
        <v>27</v>
      </c>
      <c r="J812">
        <v>1890.35998535</v>
      </c>
      <c r="K812">
        <v>30</v>
      </c>
      <c r="L812">
        <v>39</v>
      </c>
      <c r="M812" t="s">
        <v>332</v>
      </c>
      <c r="N812">
        <v>66</v>
      </c>
      <c r="O812" t="s">
        <v>333</v>
      </c>
      <c r="P812" t="s">
        <v>455</v>
      </c>
      <c r="Q812" t="s">
        <v>777</v>
      </c>
      <c r="R812" t="s">
        <v>954</v>
      </c>
      <c r="S812" s="2">
        <v>43361</v>
      </c>
      <c r="T812" t="s">
        <v>960</v>
      </c>
      <c r="U812">
        <v>0</v>
      </c>
      <c r="V812" t="s">
        <v>973</v>
      </c>
      <c r="X812">
        <v>0</v>
      </c>
      <c r="AA812">
        <v>1</v>
      </c>
      <c r="AB812">
        <v>0</v>
      </c>
      <c r="AC812" t="s">
        <v>1041</v>
      </c>
      <c r="AG812">
        <v>0</v>
      </c>
      <c r="AI812">
        <v>43.32668729</v>
      </c>
      <c r="AJ812" t="s">
        <v>973</v>
      </c>
      <c r="AL812">
        <v>-104.82797458</v>
      </c>
      <c r="AN812" t="s">
        <v>1295</v>
      </c>
      <c r="AO812">
        <v>2.813961250944687</v>
      </c>
      <c r="AP812" t="s">
        <v>1521</v>
      </c>
      <c r="AQ812">
        <v>2018</v>
      </c>
      <c r="AR812">
        <v>14</v>
      </c>
    </row>
    <row r="813" spans="1:44">
      <c r="A813" t="s">
        <v>44</v>
      </c>
      <c r="C813" s="2">
        <v>43361</v>
      </c>
      <c r="D813" t="s">
        <v>103</v>
      </c>
      <c r="E813">
        <v>120</v>
      </c>
      <c r="F813" t="s">
        <v>149</v>
      </c>
      <c r="G813" t="s">
        <v>293</v>
      </c>
      <c r="H813">
        <v>0.125</v>
      </c>
      <c r="I813">
        <v>27</v>
      </c>
      <c r="J813">
        <v>1890.35998535</v>
      </c>
      <c r="K813">
        <v>30</v>
      </c>
      <c r="L813">
        <v>39</v>
      </c>
      <c r="M813" t="s">
        <v>332</v>
      </c>
      <c r="N813">
        <v>66</v>
      </c>
      <c r="O813" t="s">
        <v>333</v>
      </c>
      <c r="P813" t="s">
        <v>455</v>
      </c>
      <c r="Q813" t="s">
        <v>777</v>
      </c>
      <c r="R813" t="s">
        <v>954</v>
      </c>
      <c r="S813" s="2">
        <v>43361</v>
      </c>
      <c r="T813" t="s">
        <v>960</v>
      </c>
      <c r="U813">
        <v>0</v>
      </c>
      <c r="V813" t="s">
        <v>973</v>
      </c>
      <c r="X813">
        <v>0</v>
      </c>
      <c r="AA813">
        <v>1</v>
      </c>
      <c r="AB813">
        <v>0</v>
      </c>
      <c r="AC813" t="s">
        <v>1041</v>
      </c>
      <c r="AG813">
        <v>0</v>
      </c>
      <c r="AI813">
        <v>43.32668729</v>
      </c>
      <c r="AJ813" t="s">
        <v>973</v>
      </c>
      <c r="AL813">
        <v>-104.82797458</v>
      </c>
      <c r="AN813" t="s">
        <v>1295</v>
      </c>
      <c r="AO813">
        <v>2.813961250944687</v>
      </c>
      <c r="AP813" t="s">
        <v>1521</v>
      </c>
      <c r="AQ813">
        <v>2018</v>
      </c>
      <c r="AR813">
        <v>14</v>
      </c>
    </row>
    <row r="814" spans="1:44">
      <c r="A814" t="s">
        <v>44</v>
      </c>
      <c r="C814" s="2">
        <v>43782</v>
      </c>
      <c r="D814" t="s">
        <v>81</v>
      </c>
      <c r="E814">
        <v>60</v>
      </c>
      <c r="F814" t="s">
        <v>156</v>
      </c>
      <c r="G814" t="s">
        <v>292</v>
      </c>
      <c r="H814">
        <v>0.1667</v>
      </c>
      <c r="I814">
        <v>7040</v>
      </c>
      <c r="J814">
        <v>640</v>
      </c>
      <c r="K814">
        <v>16</v>
      </c>
      <c r="L814">
        <v>38</v>
      </c>
      <c r="M814" t="s">
        <v>332</v>
      </c>
      <c r="N814">
        <v>66</v>
      </c>
      <c r="O814" t="s">
        <v>333</v>
      </c>
      <c r="P814" t="s">
        <v>450</v>
      </c>
      <c r="Q814" t="s">
        <v>771</v>
      </c>
      <c r="R814" t="s">
        <v>954</v>
      </c>
      <c r="S814" s="2">
        <v>43782</v>
      </c>
      <c r="T814" t="s">
        <v>960</v>
      </c>
      <c r="U814">
        <v>0</v>
      </c>
      <c r="V814" t="s">
        <v>973</v>
      </c>
      <c r="X814">
        <v>0</v>
      </c>
      <c r="AA814">
        <v>0</v>
      </c>
      <c r="AB814">
        <v>1</v>
      </c>
      <c r="AC814" t="s">
        <v>1038</v>
      </c>
      <c r="AG814">
        <v>0</v>
      </c>
      <c r="AI814">
        <v>43.26863088</v>
      </c>
      <c r="AJ814" t="s">
        <v>973</v>
      </c>
      <c r="AL814">
        <v>-104.78760588</v>
      </c>
      <c r="AN814" t="s">
        <v>1285</v>
      </c>
      <c r="AO814">
        <v>2.156217781657157</v>
      </c>
      <c r="AP814" t="s">
        <v>1521</v>
      </c>
      <c r="AQ814">
        <v>2019</v>
      </c>
      <c r="AR814">
        <v>6</v>
      </c>
    </row>
    <row r="815" spans="1:44">
      <c r="A815" t="s">
        <v>44</v>
      </c>
      <c r="C815" s="2">
        <v>41128</v>
      </c>
      <c r="D815" t="s">
        <v>47</v>
      </c>
      <c r="E815">
        <v>120</v>
      </c>
      <c r="F815" t="s">
        <v>150</v>
      </c>
      <c r="G815" t="s">
        <v>287</v>
      </c>
      <c r="H815">
        <v>0.125</v>
      </c>
      <c r="I815">
        <v>125</v>
      </c>
      <c r="J815">
        <v>1074.40002441</v>
      </c>
      <c r="K815">
        <v>17</v>
      </c>
      <c r="L815">
        <v>38</v>
      </c>
      <c r="M815" t="s">
        <v>332</v>
      </c>
      <c r="N815">
        <v>66</v>
      </c>
      <c r="O815" t="s">
        <v>333</v>
      </c>
      <c r="P815" t="s">
        <v>341</v>
      </c>
      <c r="Q815" t="s">
        <v>772</v>
      </c>
      <c r="R815" t="s">
        <v>954</v>
      </c>
      <c r="S815" s="2">
        <v>41128</v>
      </c>
      <c r="T815" t="s">
        <v>960</v>
      </c>
      <c r="U815">
        <v>0</v>
      </c>
      <c r="V815" t="s">
        <v>973</v>
      </c>
      <c r="AA815">
        <v>1</v>
      </c>
      <c r="AB815">
        <v>0</v>
      </c>
      <c r="AC815" t="s">
        <v>1039</v>
      </c>
      <c r="AI815">
        <v>43.26832562</v>
      </c>
      <c r="AJ815" t="s">
        <v>973</v>
      </c>
      <c r="AL815">
        <v>-104.8076337</v>
      </c>
      <c r="AN815" t="s">
        <v>1287</v>
      </c>
      <c r="AO815">
        <v>2.638037117271047</v>
      </c>
      <c r="AP815" t="s">
        <v>1521</v>
      </c>
      <c r="AQ815">
        <v>2012</v>
      </c>
      <c r="AR815">
        <v>6</v>
      </c>
    </row>
    <row r="816" spans="1:44">
      <c r="A816" t="s">
        <v>44</v>
      </c>
      <c r="C816" s="2">
        <v>41128</v>
      </c>
      <c r="D816" t="s">
        <v>47</v>
      </c>
      <c r="E816">
        <v>120</v>
      </c>
      <c r="F816" t="s">
        <v>150</v>
      </c>
      <c r="G816" t="s">
        <v>287</v>
      </c>
      <c r="H816">
        <v>0.125</v>
      </c>
      <c r="I816">
        <v>125</v>
      </c>
      <c r="J816">
        <v>1074.40002441</v>
      </c>
      <c r="K816">
        <v>24</v>
      </c>
      <c r="L816">
        <v>38</v>
      </c>
      <c r="M816" t="s">
        <v>332</v>
      </c>
      <c r="N816">
        <v>66</v>
      </c>
      <c r="O816" t="s">
        <v>333</v>
      </c>
      <c r="P816" t="s">
        <v>341</v>
      </c>
      <c r="Q816" t="s">
        <v>772</v>
      </c>
      <c r="R816" t="s">
        <v>954</v>
      </c>
      <c r="S816" s="2">
        <v>41128</v>
      </c>
      <c r="T816" t="s">
        <v>960</v>
      </c>
      <c r="U816">
        <v>0</v>
      </c>
      <c r="V816" t="s">
        <v>973</v>
      </c>
      <c r="AA816">
        <v>1</v>
      </c>
      <c r="AB816">
        <v>0</v>
      </c>
      <c r="AC816" t="s">
        <v>1039</v>
      </c>
      <c r="AI816">
        <v>43.25463481</v>
      </c>
      <c r="AJ816" t="s">
        <v>973</v>
      </c>
      <c r="AL816">
        <v>-104.7272247</v>
      </c>
      <c r="AN816" t="s">
        <v>1297</v>
      </c>
      <c r="AO816">
        <v>2.600065960121042</v>
      </c>
      <c r="AP816" t="s">
        <v>1519</v>
      </c>
      <c r="AQ816">
        <v>2012</v>
      </c>
      <c r="AR816">
        <v>6</v>
      </c>
    </row>
    <row r="817" spans="1:44">
      <c r="A817" t="s">
        <v>44</v>
      </c>
      <c r="C817" s="2">
        <v>41128</v>
      </c>
      <c r="D817" t="s">
        <v>47</v>
      </c>
      <c r="E817">
        <v>120</v>
      </c>
      <c r="F817" t="s">
        <v>150</v>
      </c>
      <c r="G817" t="s">
        <v>287</v>
      </c>
      <c r="H817">
        <v>0.125</v>
      </c>
      <c r="I817">
        <v>125</v>
      </c>
      <c r="J817">
        <v>1074.40002441</v>
      </c>
      <c r="K817">
        <v>30</v>
      </c>
      <c r="L817">
        <v>38</v>
      </c>
      <c r="M817" t="s">
        <v>332</v>
      </c>
      <c r="N817">
        <v>66</v>
      </c>
      <c r="O817" t="s">
        <v>333</v>
      </c>
      <c r="P817" t="s">
        <v>341</v>
      </c>
      <c r="Q817" t="s">
        <v>772</v>
      </c>
      <c r="R817" t="s">
        <v>954</v>
      </c>
      <c r="S817" s="2">
        <v>41128</v>
      </c>
      <c r="T817" t="s">
        <v>960</v>
      </c>
      <c r="U817">
        <v>0</v>
      </c>
      <c r="V817" t="s">
        <v>973</v>
      </c>
      <c r="AA817">
        <v>1</v>
      </c>
      <c r="AB817">
        <v>0</v>
      </c>
      <c r="AC817" t="s">
        <v>1039</v>
      </c>
      <c r="AI817">
        <v>43.23936027</v>
      </c>
      <c r="AJ817" t="s">
        <v>973</v>
      </c>
      <c r="AL817">
        <v>-104.8270587</v>
      </c>
      <c r="AN817" t="s">
        <v>1288</v>
      </c>
      <c r="AO817">
        <v>2.671408505738922</v>
      </c>
      <c r="AP817" t="s">
        <v>1526</v>
      </c>
      <c r="AQ817">
        <v>2012</v>
      </c>
      <c r="AR817">
        <v>6</v>
      </c>
    </row>
    <row r="818" spans="1:44">
      <c r="A818" t="s">
        <v>44</v>
      </c>
      <c r="C818" s="2">
        <v>41310</v>
      </c>
      <c r="D818" t="s">
        <v>109</v>
      </c>
      <c r="E818">
        <v>120</v>
      </c>
      <c r="F818" t="s">
        <v>148</v>
      </c>
      <c r="G818" t="s">
        <v>289</v>
      </c>
      <c r="H818">
        <v>0.125</v>
      </c>
      <c r="I818">
        <v>115</v>
      </c>
      <c r="J818">
        <v>320</v>
      </c>
      <c r="K818">
        <v>25</v>
      </c>
      <c r="L818">
        <v>38</v>
      </c>
      <c r="M818" t="s">
        <v>332</v>
      </c>
      <c r="N818">
        <v>66</v>
      </c>
      <c r="O818" t="s">
        <v>333</v>
      </c>
      <c r="P818" t="s">
        <v>456</v>
      </c>
      <c r="Q818" t="s">
        <v>778</v>
      </c>
      <c r="R818" t="s">
        <v>954</v>
      </c>
      <c r="S818" s="2">
        <v>41310</v>
      </c>
      <c r="T818" t="s">
        <v>960</v>
      </c>
      <c r="U818">
        <v>0</v>
      </c>
      <c r="V818" t="s">
        <v>973</v>
      </c>
      <c r="AA818">
        <v>1</v>
      </c>
      <c r="AB818">
        <v>0</v>
      </c>
      <c r="AC818" t="s">
        <v>1035</v>
      </c>
      <c r="AI818">
        <v>43.24019987</v>
      </c>
      <c r="AJ818" t="s">
        <v>973</v>
      </c>
      <c r="AL818">
        <v>-104.72695765</v>
      </c>
      <c r="AN818" t="s">
        <v>1298</v>
      </c>
      <c r="AO818">
        <v>2.380323904688129</v>
      </c>
      <c r="AP818" t="s">
        <v>1520</v>
      </c>
      <c r="AQ818">
        <v>2013</v>
      </c>
      <c r="AR818">
        <v>6</v>
      </c>
    </row>
    <row r="819" spans="1:44">
      <c r="A819" t="s">
        <v>44</v>
      </c>
      <c r="C819" s="2">
        <v>41310</v>
      </c>
      <c r="D819" t="s">
        <v>109</v>
      </c>
      <c r="E819">
        <v>120</v>
      </c>
      <c r="F819" t="s">
        <v>148</v>
      </c>
      <c r="G819" t="s">
        <v>287</v>
      </c>
      <c r="H819">
        <v>0.125</v>
      </c>
      <c r="I819">
        <v>100</v>
      </c>
      <c r="J819">
        <v>840</v>
      </c>
      <c r="K819">
        <v>22</v>
      </c>
      <c r="L819">
        <v>38</v>
      </c>
      <c r="M819" t="s">
        <v>332</v>
      </c>
      <c r="N819">
        <v>66</v>
      </c>
      <c r="O819" t="s">
        <v>333</v>
      </c>
      <c r="P819" t="s">
        <v>451</v>
      </c>
      <c r="Q819" t="s">
        <v>773</v>
      </c>
      <c r="R819" t="s">
        <v>954</v>
      </c>
      <c r="S819" s="2">
        <v>41310</v>
      </c>
      <c r="T819" t="s">
        <v>960</v>
      </c>
      <c r="U819">
        <v>0</v>
      </c>
      <c r="V819" t="s">
        <v>973</v>
      </c>
      <c r="AA819">
        <v>1</v>
      </c>
      <c r="AB819">
        <v>0</v>
      </c>
      <c r="AC819" t="s">
        <v>1039</v>
      </c>
      <c r="AI819">
        <v>43.254669</v>
      </c>
      <c r="AJ819" t="s">
        <v>973</v>
      </c>
      <c r="AL819">
        <v>-104.76736437</v>
      </c>
      <c r="AN819" t="s">
        <v>1289</v>
      </c>
      <c r="AO819">
        <v>1.134720997280897</v>
      </c>
      <c r="AP819" t="s">
        <v>1519</v>
      </c>
      <c r="AQ819">
        <v>2013</v>
      </c>
      <c r="AR819">
        <v>6</v>
      </c>
    </row>
    <row r="820" spans="1:44">
      <c r="A820" t="s">
        <v>44</v>
      </c>
      <c r="C820" s="2">
        <v>41310</v>
      </c>
      <c r="D820" t="s">
        <v>109</v>
      </c>
      <c r="E820">
        <v>120</v>
      </c>
      <c r="F820" t="s">
        <v>148</v>
      </c>
      <c r="G820" t="s">
        <v>287</v>
      </c>
      <c r="H820">
        <v>0.125</v>
      </c>
      <c r="I820">
        <v>100</v>
      </c>
      <c r="J820">
        <v>840</v>
      </c>
      <c r="K820">
        <v>26</v>
      </c>
      <c r="L820">
        <v>38</v>
      </c>
      <c r="M820" t="s">
        <v>332</v>
      </c>
      <c r="N820">
        <v>66</v>
      </c>
      <c r="O820" t="s">
        <v>333</v>
      </c>
      <c r="P820" t="s">
        <v>451</v>
      </c>
      <c r="Q820" t="s">
        <v>773</v>
      </c>
      <c r="R820" t="s">
        <v>954</v>
      </c>
      <c r="S820" s="2">
        <v>41310</v>
      </c>
      <c r="T820" t="s">
        <v>960</v>
      </c>
      <c r="U820">
        <v>0</v>
      </c>
      <c r="V820" t="s">
        <v>973</v>
      </c>
      <c r="AA820">
        <v>1</v>
      </c>
      <c r="AB820">
        <v>0</v>
      </c>
      <c r="AC820" t="s">
        <v>1039</v>
      </c>
      <c r="AI820">
        <v>43.24039816</v>
      </c>
      <c r="AJ820" t="s">
        <v>973</v>
      </c>
      <c r="AL820">
        <v>-104.74684059</v>
      </c>
      <c r="AN820" t="s">
        <v>1299</v>
      </c>
      <c r="AO820">
        <v>1.379207633732099</v>
      </c>
      <c r="AP820" t="s">
        <v>1520</v>
      </c>
      <c r="AQ820">
        <v>2013</v>
      </c>
      <c r="AR820">
        <v>6</v>
      </c>
    </row>
    <row r="821" spans="1:44">
      <c r="A821" t="s">
        <v>44</v>
      </c>
      <c r="C821" s="2">
        <v>41492</v>
      </c>
      <c r="D821" t="s">
        <v>110</v>
      </c>
      <c r="E821">
        <v>120</v>
      </c>
      <c r="F821" t="s">
        <v>148</v>
      </c>
      <c r="G821" t="s">
        <v>287</v>
      </c>
      <c r="H821">
        <v>0.125</v>
      </c>
      <c r="I821">
        <v>65</v>
      </c>
      <c r="J821">
        <v>720</v>
      </c>
      <c r="K821">
        <v>14</v>
      </c>
      <c r="L821">
        <v>38</v>
      </c>
      <c r="M821" t="s">
        <v>332</v>
      </c>
      <c r="N821">
        <v>66</v>
      </c>
      <c r="O821" t="s">
        <v>333</v>
      </c>
      <c r="P821" t="s">
        <v>457</v>
      </c>
      <c r="Q821" t="s">
        <v>779</v>
      </c>
      <c r="R821" t="s">
        <v>954</v>
      </c>
      <c r="S821" s="2">
        <v>41492</v>
      </c>
      <c r="T821" t="s">
        <v>960</v>
      </c>
      <c r="U821">
        <v>0</v>
      </c>
      <c r="V821" t="s">
        <v>973</v>
      </c>
      <c r="AA821">
        <v>1</v>
      </c>
      <c r="AB821">
        <v>0</v>
      </c>
      <c r="AC821" t="s">
        <v>1033</v>
      </c>
      <c r="AI821">
        <v>43.26904302</v>
      </c>
      <c r="AJ821" t="s">
        <v>973</v>
      </c>
      <c r="AL821">
        <v>-104.74748156</v>
      </c>
      <c r="AN821" t="s">
        <v>1300</v>
      </c>
      <c r="AO821">
        <v>2.471231772156734</v>
      </c>
      <c r="AP821" t="s">
        <v>1519</v>
      </c>
      <c r="AQ821">
        <v>2013</v>
      </c>
      <c r="AR821">
        <v>6</v>
      </c>
    </row>
    <row r="822" spans="1:44">
      <c r="A822" t="s">
        <v>44</v>
      </c>
      <c r="C822" s="2">
        <v>41492</v>
      </c>
      <c r="D822" t="s">
        <v>110</v>
      </c>
      <c r="E822">
        <v>120</v>
      </c>
      <c r="F822" t="s">
        <v>148</v>
      </c>
      <c r="G822" t="s">
        <v>287</v>
      </c>
      <c r="H822">
        <v>0.125</v>
      </c>
      <c r="I822">
        <v>65</v>
      </c>
      <c r="J822">
        <v>720</v>
      </c>
      <c r="K822">
        <v>23</v>
      </c>
      <c r="L822">
        <v>38</v>
      </c>
      <c r="M822" t="s">
        <v>332</v>
      </c>
      <c r="N822">
        <v>66</v>
      </c>
      <c r="O822" t="s">
        <v>333</v>
      </c>
      <c r="P822" t="s">
        <v>457</v>
      </c>
      <c r="Q822" t="s">
        <v>779</v>
      </c>
      <c r="R822" t="s">
        <v>954</v>
      </c>
      <c r="S822" s="2">
        <v>41492</v>
      </c>
      <c r="T822" t="s">
        <v>960</v>
      </c>
      <c r="U822">
        <v>0</v>
      </c>
      <c r="V822" t="s">
        <v>973</v>
      </c>
      <c r="AA822">
        <v>1</v>
      </c>
      <c r="AB822">
        <v>0</v>
      </c>
      <c r="AC822" t="s">
        <v>1033</v>
      </c>
      <c r="AI822">
        <v>43.25479114</v>
      </c>
      <c r="AJ822" t="s">
        <v>973</v>
      </c>
      <c r="AL822">
        <v>-104.74728313</v>
      </c>
      <c r="AN822" t="s">
        <v>1301</v>
      </c>
      <c r="AO822">
        <v>1.738224059410289</v>
      </c>
      <c r="AP822" t="s">
        <v>1519</v>
      </c>
      <c r="AQ822">
        <v>2013</v>
      </c>
      <c r="AR822">
        <v>6</v>
      </c>
    </row>
    <row r="823" spans="1:44">
      <c r="A823" t="s">
        <v>44</v>
      </c>
      <c r="C823" s="2">
        <v>41492</v>
      </c>
      <c r="D823" t="s">
        <v>110</v>
      </c>
      <c r="E823">
        <v>120</v>
      </c>
      <c r="F823" t="s">
        <v>148</v>
      </c>
      <c r="G823" t="s">
        <v>287</v>
      </c>
      <c r="H823">
        <v>0.125</v>
      </c>
      <c r="I823">
        <v>55</v>
      </c>
      <c r="J823">
        <v>160</v>
      </c>
      <c r="K823">
        <v>35</v>
      </c>
      <c r="L823">
        <v>38</v>
      </c>
      <c r="M823" t="s">
        <v>332</v>
      </c>
      <c r="N823">
        <v>66</v>
      </c>
      <c r="O823" t="s">
        <v>333</v>
      </c>
      <c r="P823" t="s">
        <v>458</v>
      </c>
      <c r="Q823" t="s">
        <v>780</v>
      </c>
      <c r="R823" t="s">
        <v>954</v>
      </c>
      <c r="S823" s="2">
        <v>41492</v>
      </c>
      <c r="T823" t="s">
        <v>960</v>
      </c>
      <c r="U823">
        <v>0</v>
      </c>
      <c r="V823" t="s">
        <v>973</v>
      </c>
      <c r="AA823">
        <v>1</v>
      </c>
      <c r="AB823">
        <v>0</v>
      </c>
      <c r="AC823" t="s">
        <v>1033</v>
      </c>
      <c r="AI823">
        <v>43.22587551</v>
      </c>
      <c r="AJ823" t="s">
        <v>973</v>
      </c>
      <c r="AL823">
        <v>-104.74646674</v>
      </c>
      <c r="AN823" t="s">
        <v>1302</v>
      </c>
      <c r="AO823">
        <v>1.662329236387764</v>
      </c>
      <c r="AP823" t="s">
        <v>1523</v>
      </c>
      <c r="AQ823">
        <v>2013</v>
      </c>
      <c r="AR823">
        <v>6</v>
      </c>
    </row>
    <row r="824" spans="1:44">
      <c r="A824" t="s">
        <v>44</v>
      </c>
      <c r="C824" s="2">
        <v>43418</v>
      </c>
      <c r="D824" t="s">
        <v>71</v>
      </c>
      <c r="E824">
        <v>60</v>
      </c>
      <c r="F824" t="s">
        <v>156</v>
      </c>
      <c r="G824" t="s">
        <v>288</v>
      </c>
      <c r="H824">
        <v>0.1667</v>
      </c>
      <c r="I824">
        <v>7</v>
      </c>
      <c r="J824">
        <v>640</v>
      </c>
      <c r="K824">
        <v>36</v>
      </c>
      <c r="L824">
        <v>38</v>
      </c>
      <c r="M824" t="s">
        <v>332</v>
      </c>
      <c r="N824">
        <v>66</v>
      </c>
      <c r="O824" t="s">
        <v>333</v>
      </c>
      <c r="P824" t="s">
        <v>459</v>
      </c>
      <c r="Q824" t="s">
        <v>781</v>
      </c>
      <c r="R824" t="s">
        <v>954</v>
      </c>
      <c r="S824" s="2">
        <v>43418</v>
      </c>
      <c r="T824" t="s">
        <v>960</v>
      </c>
      <c r="U824">
        <v>0</v>
      </c>
      <c r="V824" t="s">
        <v>973</v>
      </c>
      <c r="X824">
        <v>0</v>
      </c>
      <c r="AA824">
        <v>0</v>
      </c>
      <c r="AB824">
        <v>1</v>
      </c>
      <c r="AC824" t="s">
        <v>1034</v>
      </c>
      <c r="AG824">
        <v>0</v>
      </c>
      <c r="AI824">
        <v>43.2258565</v>
      </c>
      <c r="AJ824" t="s">
        <v>973</v>
      </c>
      <c r="AL824">
        <v>-104.72673639</v>
      </c>
      <c r="AN824" t="s">
        <v>1303</v>
      </c>
      <c r="AO824">
        <v>2.55612773856321</v>
      </c>
      <c r="AP824" t="s">
        <v>1523</v>
      </c>
      <c r="AQ824">
        <v>2018</v>
      </c>
      <c r="AR824">
        <v>6</v>
      </c>
    </row>
    <row r="825" spans="1:44">
      <c r="A825" t="s">
        <v>44</v>
      </c>
      <c r="C825" s="2">
        <v>43782</v>
      </c>
      <c r="D825" t="s">
        <v>81</v>
      </c>
      <c r="E825">
        <v>60</v>
      </c>
      <c r="F825" t="s">
        <v>156</v>
      </c>
      <c r="G825" t="s">
        <v>292</v>
      </c>
      <c r="H825">
        <v>0.1667</v>
      </c>
      <c r="I825">
        <v>7040</v>
      </c>
      <c r="J825">
        <v>640</v>
      </c>
      <c r="K825">
        <v>16</v>
      </c>
      <c r="L825">
        <v>38</v>
      </c>
      <c r="M825" t="s">
        <v>332</v>
      </c>
      <c r="N825">
        <v>66</v>
      </c>
      <c r="O825" t="s">
        <v>333</v>
      </c>
      <c r="P825" t="s">
        <v>450</v>
      </c>
      <c r="Q825" t="s">
        <v>771</v>
      </c>
      <c r="R825" t="s">
        <v>954</v>
      </c>
      <c r="S825" s="2">
        <v>43782</v>
      </c>
      <c r="T825" t="s">
        <v>960</v>
      </c>
      <c r="U825">
        <v>0</v>
      </c>
      <c r="V825" t="s">
        <v>973</v>
      </c>
      <c r="X825">
        <v>0</v>
      </c>
      <c r="AA825">
        <v>0</v>
      </c>
      <c r="AB825">
        <v>1</v>
      </c>
      <c r="AC825" t="s">
        <v>1038</v>
      </c>
      <c r="AG825">
        <v>0</v>
      </c>
      <c r="AI825">
        <v>43.26863088</v>
      </c>
      <c r="AJ825" t="s">
        <v>973</v>
      </c>
      <c r="AL825">
        <v>-104.78760588</v>
      </c>
      <c r="AN825" t="s">
        <v>1285</v>
      </c>
      <c r="AO825">
        <v>2.310817787946553</v>
      </c>
      <c r="AP825" t="s">
        <v>1522</v>
      </c>
      <c r="AQ825">
        <v>2019</v>
      </c>
      <c r="AR825">
        <v>1</v>
      </c>
    </row>
    <row r="826" spans="1:44">
      <c r="A826" t="s">
        <v>44</v>
      </c>
      <c r="C826" s="2">
        <v>43525</v>
      </c>
      <c r="D826" t="s">
        <v>53</v>
      </c>
      <c r="E826">
        <v>120</v>
      </c>
      <c r="F826" t="s">
        <v>149</v>
      </c>
      <c r="G826" t="s">
        <v>293</v>
      </c>
      <c r="H826">
        <v>0.125</v>
      </c>
      <c r="I826">
        <v>207</v>
      </c>
      <c r="J826">
        <v>80</v>
      </c>
      <c r="K826">
        <v>34</v>
      </c>
      <c r="L826">
        <v>39</v>
      </c>
      <c r="M826" t="s">
        <v>332</v>
      </c>
      <c r="N826">
        <v>66</v>
      </c>
      <c r="O826" t="s">
        <v>333</v>
      </c>
      <c r="P826" t="s">
        <v>452</v>
      </c>
      <c r="Q826" t="s">
        <v>774</v>
      </c>
      <c r="R826" t="s">
        <v>954</v>
      </c>
      <c r="S826" s="2">
        <v>43525</v>
      </c>
      <c r="T826" t="s">
        <v>960</v>
      </c>
      <c r="U826">
        <v>0</v>
      </c>
      <c r="V826" t="s">
        <v>973</v>
      </c>
      <c r="X826">
        <v>0</v>
      </c>
      <c r="AA826">
        <v>1</v>
      </c>
      <c r="AB826">
        <v>0</v>
      </c>
      <c r="AC826" t="s">
        <v>1040</v>
      </c>
      <c r="AG826">
        <v>0</v>
      </c>
      <c r="AI826">
        <v>43.31239749</v>
      </c>
      <c r="AJ826" t="s">
        <v>973</v>
      </c>
      <c r="AL826">
        <v>-104.76765453</v>
      </c>
      <c r="AN826" t="s">
        <v>1290</v>
      </c>
      <c r="AO826">
        <v>1.570443380535901</v>
      </c>
      <c r="AP826" t="s">
        <v>1521</v>
      </c>
      <c r="AQ826">
        <v>2019</v>
      </c>
      <c r="AR826">
        <v>1</v>
      </c>
    </row>
    <row r="827" spans="1:44">
      <c r="A827" t="s">
        <v>44</v>
      </c>
      <c r="C827" s="2">
        <v>41128</v>
      </c>
      <c r="D827" t="s">
        <v>47</v>
      </c>
      <c r="E827">
        <v>120</v>
      </c>
      <c r="F827" t="s">
        <v>150</v>
      </c>
      <c r="G827" t="s">
        <v>287</v>
      </c>
      <c r="H827">
        <v>0.125</v>
      </c>
      <c r="I827">
        <v>125</v>
      </c>
      <c r="J827">
        <v>1074.40002441</v>
      </c>
      <c r="K827">
        <v>24</v>
      </c>
      <c r="L827">
        <v>38</v>
      </c>
      <c r="M827" t="s">
        <v>332</v>
      </c>
      <c r="N827">
        <v>66</v>
      </c>
      <c r="O827" t="s">
        <v>333</v>
      </c>
      <c r="P827" t="s">
        <v>341</v>
      </c>
      <c r="Q827" t="s">
        <v>772</v>
      </c>
      <c r="R827" t="s">
        <v>954</v>
      </c>
      <c r="S827" s="2">
        <v>41128</v>
      </c>
      <c r="T827" t="s">
        <v>960</v>
      </c>
      <c r="U827">
        <v>0</v>
      </c>
      <c r="V827" t="s">
        <v>973</v>
      </c>
      <c r="AA827">
        <v>1</v>
      </c>
      <c r="AB827">
        <v>0</v>
      </c>
      <c r="AC827" t="s">
        <v>1039</v>
      </c>
      <c r="AI827">
        <v>43.25463481</v>
      </c>
      <c r="AJ827" t="s">
        <v>973</v>
      </c>
      <c r="AL827">
        <v>-104.7272247</v>
      </c>
      <c r="AN827" t="s">
        <v>1297</v>
      </c>
      <c r="AO827">
        <v>2.908021797675459</v>
      </c>
      <c r="AP827" t="s">
        <v>1523</v>
      </c>
      <c r="AQ827">
        <v>2012</v>
      </c>
      <c r="AR827">
        <v>1</v>
      </c>
    </row>
    <row r="828" spans="1:44">
      <c r="A828" t="s">
        <v>44</v>
      </c>
      <c r="C828" s="2">
        <v>41310</v>
      </c>
      <c r="D828" t="s">
        <v>109</v>
      </c>
      <c r="E828">
        <v>120</v>
      </c>
      <c r="F828" t="s">
        <v>148</v>
      </c>
      <c r="G828" t="s">
        <v>287</v>
      </c>
      <c r="H828">
        <v>0.125</v>
      </c>
      <c r="I828">
        <v>100</v>
      </c>
      <c r="J828">
        <v>840</v>
      </c>
      <c r="K828">
        <v>22</v>
      </c>
      <c r="L828">
        <v>38</v>
      </c>
      <c r="M828" t="s">
        <v>332</v>
      </c>
      <c r="N828">
        <v>66</v>
      </c>
      <c r="O828" t="s">
        <v>333</v>
      </c>
      <c r="P828" t="s">
        <v>451</v>
      </c>
      <c r="Q828" t="s">
        <v>773</v>
      </c>
      <c r="R828" t="s">
        <v>954</v>
      </c>
      <c r="S828" s="2">
        <v>41310</v>
      </c>
      <c r="T828" t="s">
        <v>960</v>
      </c>
      <c r="U828">
        <v>0</v>
      </c>
      <c r="V828" t="s">
        <v>973</v>
      </c>
      <c r="AA828">
        <v>1</v>
      </c>
      <c r="AB828">
        <v>0</v>
      </c>
      <c r="AC828" t="s">
        <v>1039</v>
      </c>
      <c r="AI828">
        <v>43.254669</v>
      </c>
      <c r="AJ828" t="s">
        <v>973</v>
      </c>
      <c r="AL828">
        <v>-104.76736437</v>
      </c>
      <c r="AN828" t="s">
        <v>1289</v>
      </c>
      <c r="AO828">
        <v>2.641619647120235</v>
      </c>
      <c r="AP828" t="s">
        <v>1522</v>
      </c>
      <c r="AQ828">
        <v>2013</v>
      </c>
      <c r="AR828">
        <v>1</v>
      </c>
    </row>
    <row r="829" spans="1:44">
      <c r="A829" t="s">
        <v>44</v>
      </c>
      <c r="C829" s="2">
        <v>43361</v>
      </c>
      <c r="D829" t="s">
        <v>103</v>
      </c>
      <c r="E829">
        <v>120</v>
      </c>
      <c r="F829" t="s">
        <v>149</v>
      </c>
      <c r="G829" t="s">
        <v>293</v>
      </c>
      <c r="H829">
        <v>0.125</v>
      </c>
      <c r="I829">
        <v>66</v>
      </c>
      <c r="J829">
        <v>1680</v>
      </c>
      <c r="K829">
        <v>27</v>
      </c>
      <c r="L829">
        <v>39</v>
      </c>
      <c r="M829" t="s">
        <v>332</v>
      </c>
      <c r="N829">
        <v>66</v>
      </c>
      <c r="O829" t="s">
        <v>333</v>
      </c>
      <c r="P829" t="s">
        <v>453</v>
      </c>
      <c r="Q829" t="s">
        <v>775</v>
      </c>
      <c r="R829" t="s">
        <v>954</v>
      </c>
      <c r="S829" s="2">
        <v>43361</v>
      </c>
      <c r="T829" t="s">
        <v>960</v>
      </c>
      <c r="U829">
        <v>0</v>
      </c>
      <c r="V829" t="s">
        <v>973</v>
      </c>
      <c r="X829">
        <v>0</v>
      </c>
      <c r="AA829">
        <v>1</v>
      </c>
      <c r="AB829">
        <v>0</v>
      </c>
      <c r="AC829" t="s">
        <v>1041</v>
      </c>
      <c r="AG829">
        <v>0</v>
      </c>
      <c r="AI829">
        <v>43.32743521</v>
      </c>
      <c r="AJ829" t="s">
        <v>973</v>
      </c>
      <c r="AL829">
        <v>-104.7677614</v>
      </c>
      <c r="AN829" t="s">
        <v>1304</v>
      </c>
      <c r="AO829">
        <v>2.550253649012042</v>
      </c>
      <c r="AP829" t="s">
        <v>1521</v>
      </c>
      <c r="AQ829">
        <v>2018</v>
      </c>
      <c r="AR829">
        <v>1</v>
      </c>
    </row>
    <row r="830" spans="1:44">
      <c r="A830" t="s">
        <v>44</v>
      </c>
      <c r="C830" s="2">
        <v>43361</v>
      </c>
      <c r="D830" t="s">
        <v>103</v>
      </c>
      <c r="E830">
        <v>120</v>
      </c>
      <c r="F830" t="s">
        <v>149</v>
      </c>
      <c r="G830" t="s">
        <v>293</v>
      </c>
      <c r="H830">
        <v>0.125</v>
      </c>
      <c r="I830">
        <v>66</v>
      </c>
      <c r="J830">
        <v>1680</v>
      </c>
      <c r="K830">
        <v>27</v>
      </c>
      <c r="L830">
        <v>39</v>
      </c>
      <c r="M830" t="s">
        <v>332</v>
      </c>
      <c r="N830">
        <v>66</v>
      </c>
      <c r="O830" t="s">
        <v>333</v>
      </c>
      <c r="P830" t="s">
        <v>453</v>
      </c>
      <c r="Q830" t="s">
        <v>775</v>
      </c>
      <c r="R830" t="s">
        <v>954</v>
      </c>
      <c r="S830" s="2">
        <v>43361</v>
      </c>
      <c r="T830" t="s">
        <v>960</v>
      </c>
      <c r="U830">
        <v>0</v>
      </c>
      <c r="V830" t="s">
        <v>973</v>
      </c>
      <c r="X830">
        <v>0</v>
      </c>
      <c r="AA830">
        <v>1</v>
      </c>
      <c r="AB830">
        <v>0</v>
      </c>
      <c r="AC830" t="s">
        <v>1041</v>
      </c>
      <c r="AG830">
        <v>0</v>
      </c>
      <c r="AI830">
        <v>43.32743521</v>
      </c>
      <c r="AJ830" t="s">
        <v>973</v>
      </c>
      <c r="AL830">
        <v>-104.7677614</v>
      </c>
      <c r="AN830" t="s">
        <v>1304</v>
      </c>
      <c r="AO830">
        <v>2.550253649012042</v>
      </c>
      <c r="AP830" t="s">
        <v>1521</v>
      </c>
      <c r="AQ830">
        <v>2018</v>
      </c>
      <c r="AR830">
        <v>1</v>
      </c>
    </row>
    <row r="831" spans="1:44">
      <c r="A831" t="s">
        <v>44</v>
      </c>
      <c r="C831" s="2">
        <v>43361</v>
      </c>
      <c r="D831" t="s">
        <v>103</v>
      </c>
      <c r="E831">
        <v>120</v>
      </c>
      <c r="F831" t="s">
        <v>149</v>
      </c>
      <c r="G831" t="s">
        <v>293</v>
      </c>
      <c r="H831">
        <v>0.125</v>
      </c>
      <c r="I831">
        <v>66</v>
      </c>
      <c r="J831">
        <v>1680</v>
      </c>
      <c r="K831">
        <v>28</v>
      </c>
      <c r="L831">
        <v>39</v>
      </c>
      <c r="M831" t="s">
        <v>332</v>
      </c>
      <c r="N831">
        <v>66</v>
      </c>
      <c r="O831" t="s">
        <v>333</v>
      </c>
      <c r="P831" t="s">
        <v>453</v>
      </c>
      <c r="Q831" t="s">
        <v>775</v>
      </c>
      <c r="R831" t="s">
        <v>954</v>
      </c>
      <c r="S831" s="2">
        <v>43361</v>
      </c>
      <c r="T831" t="s">
        <v>960</v>
      </c>
      <c r="U831">
        <v>0</v>
      </c>
      <c r="V831" t="s">
        <v>973</v>
      </c>
      <c r="X831">
        <v>0</v>
      </c>
      <c r="AA831">
        <v>1</v>
      </c>
      <c r="AB831">
        <v>0</v>
      </c>
      <c r="AC831" t="s">
        <v>1041</v>
      </c>
      <c r="AG831">
        <v>0</v>
      </c>
      <c r="AI831">
        <v>43.32693921</v>
      </c>
      <c r="AJ831" t="s">
        <v>973</v>
      </c>
      <c r="AL831">
        <v>-104.78788841</v>
      </c>
      <c r="AN831" t="s">
        <v>1292</v>
      </c>
      <c r="AO831">
        <v>2.953467094525155</v>
      </c>
      <c r="AP831" t="s">
        <v>1521</v>
      </c>
      <c r="AQ831">
        <v>2018</v>
      </c>
      <c r="AR831">
        <v>1</v>
      </c>
    </row>
    <row r="832" spans="1:44">
      <c r="A832" t="s">
        <v>44</v>
      </c>
      <c r="C832" s="2">
        <v>43361</v>
      </c>
      <c r="D832" t="s">
        <v>103</v>
      </c>
      <c r="E832">
        <v>120</v>
      </c>
      <c r="F832" t="s">
        <v>149</v>
      </c>
      <c r="G832" t="s">
        <v>293</v>
      </c>
      <c r="H832">
        <v>0.125</v>
      </c>
      <c r="I832">
        <v>66</v>
      </c>
      <c r="J832">
        <v>1680</v>
      </c>
      <c r="K832">
        <v>27</v>
      </c>
      <c r="L832">
        <v>39</v>
      </c>
      <c r="M832" t="s">
        <v>332</v>
      </c>
      <c r="N832">
        <v>66</v>
      </c>
      <c r="O832" t="s">
        <v>333</v>
      </c>
      <c r="P832" t="s">
        <v>453</v>
      </c>
      <c r="Q832" t="s">
        <v>775</v>
      </c>
      <c r="R832" t="s">
        <v>954</v>
      </c>
      <c r="S832" s="2">
        <v>43361</v>
      </c>
      <c r="T832" t="s">
        <v>960</v>
      </c>
      <c r="U832">
        <v>0</v>
      </c>
      <c r="V832" t="s">
        <v>973</v>
      </c>
      <c r="X832">
        <v>0</v>
      </c>
      <c r="AA832">
        <v>1</v>
      </c>
      <c r="AB832">
        <v>0</v>
      </c>
      <c r="AC832" t="s">
        <v>1041</v>
      </c>
      <c r="AG832">
        <v>0</v>
      </c>
      <c r="AI832">
        <v>43.32743521</v>
      </c>
      <c r="AJ832" t="s">
        <v>973</v>
      </c>
      <c r="AL832">
        <v>-104.7677614</v>
      </c>
      <c r="AN832" t="s">
        <v>1304</v>
      </c>
      <c r="AO832">
        <v>2.550253649012042</v>
      </c>
      <c r="AP832" t="s">
        <v>1521</v>
      </c>
      <c r="AQ832">
        <v>2018</v>
      </c>
      <c r="AR832">
        <v>1</v>
      </c>
    </row>
    <row r="833" spans="1:44">
      <c r="A833" t="s">
        <v>44</v>
      </c>
      <c r="C833" s="2">
        <v>43361</v>
      </c>
      <c r="D833" t="s">
        <v>103</v>
      </c>
      <c r="E833">
        <v>120</v>
      </c>
      <c r="F833" t="s">
        <v>149</v>
      </c>
      <c r="G833" t="s">
        <v>293</v>
      </c>
      <c r="H833">
        <v>0.125</v>
      </c>
      <c r="I833">
        <v>66</v>
      </c>
      <c r="J833">
        <v>1680</v>
      </c>
      <c r="K833">
        <v>33</v>
      </c>
      <c r="L833">
        <v>39</v>
      </c>
      <c r="M833" t="s">
        <v>332</v>
      </c>
      <c r="N833">
        <v>66</v>
      </c>
      <c r="O833" t="s">
        <v>333</v>
      </c>
      <c r="P833" t="s">
        <v>453</v>
      </c>
      <c r="Q833" t="s">
        <v>775</v>
      </c>
      <c r="R833" t="s">
        <v>954</v>
      </c>
      <c r="S833" s="2">
        <v>43361</v>
      </c>
      <c r="T833" t="s">
        <v>960</v>
      </c>
      <c r="U833">
        <v>0</v>
      </c>
      <c r="V833" t="s">
        <v>973</v>
      </c>
      <c r="X833">
        <v>0</v>
      </c>
      <c r="AA833">
        <v>1</v>
      </c>
      <c r="AB833">
        <v>0</v>
      </c>
      <c r="AC833" t="s">
        <v>1041</v>
      </c>
      <c r="AG833">
        <v>0</v>
      </c>
      <c r="AI833">
        <v>43.31203502</v>
      </c>
      <c r="AJ833" t="s">
        <v>973</v>
      </c>
      <c r="AL833">
        <v>-104.78768998</v>
      </c>
      <c r="AN833" t="s">
        <v>1294</v>
      </c>
      <c r="AO833">
        <v>2.180911032488328</v>
      </c>
      <c r="AP833" t="s">
        <v>1521</v>
      </c>
      <c r="AQ833">
        <v>2018</v>
      </c>
      <c r="AR833">
        <v>1</v>
      </c>
    </row>
    <row r="834" spans="1:44">
      <c r="A834" t="s">
        <v>44</v>
      </c>
      <c r="C834" s="2">
        <v>43361</v>
      </c>
      <c r="D834" t="s">
        <v>103</v>
      </c>
      <c r="E834">
        <v>120</v>
      </c>
      <c r="F834" t="s">
        <v>149</v>
      </c>
      <c r="G834" t="s">
        <v>293</v>
      </c>
      <c r="H834">
        <v>0.125</v>
      </c>
      <c r="I834">
        <v>66</v>
      </c>
      <c r="J834">
        <v>1680</v>
      </c>
      <c r="K834">
        <v>33</v>
      </c>
      <c r="L834">
        <v>39</v>
      </c>
      <c r="M834" t="s">
        <v>332</v>
      </c>
      <c r="N834">
        <v>66</v>
      </c>
      <c r="O834" t="s">
        <v>333</v>
      </c>
      <c r="P834" t="s">
        <v>453</v>
      </c>
      <c r="Q834" t="s">
        <v>775</v>
      </c>
      <c r="R834" t="s">
        <v>954</v>
      </c>
      <c r="S834" s="2">
        <v>43361</v>
      </c>
      <c r="T834" t="s">
        <v>960</v>
      </c>
      <c r="U834">
        <v>0</v>
      </c>
      <c r="V834" t="s">
        <v>973</v>
      </c>
      <c r="X834">
        <v>0</v>
      </c>
      <c r="AA834">
        <v>1</v>
      </c>
      <c r="AB834">
        <v>0</v>
      </c>
      <c r="AC834" t="s">
        <v>1041</v>
      </c>
      <c r="AG834">
        <v>0</v>
      </c>
      <c r="AI834">
        <v>43.31203502</v>
      </c>
      <c r="AJ834" t="s">
        <v>973</v>
      </c>
      <c r="AL834">
        <v>-104.78768998</v>
      </c>
      <c r="AN834" t="s">
        <v>1294</v>
      </c>
      <c r="AO834">
        <v>2.180911032488328</v>
      </c>
      <c r="AP834" t="s">
        <v>1521</v>
      </c>
      <c r="AQ834">
        <v>2018</v>
      </c>
      <c r="AR834">
        <v>1</v>
      </c>
    </row>
    <row r="835" spans="1:44">
      <c r="A835" t="s">
        <v>44</v>
      </c>
      <c r="C835" s="2">
        <v>41492</v>
      </c>
      <c r="D835" t="s">
        <v>110</v>
      </c>
      <c r="E835">
        <v>120</v>
      </c>
      <c r="F835" t="s">
        <v>148</v>
      </c>
      <c r="G835" t="s">
        <v>287</v>
      </c>
      <c r="H835">
        <v>0.125</v>
      </c>
      <c r="I835">
        <v>65</v>
      </c>
      <c r="J835">
        <v>720</v>
      </c>
      <c r="K835">
        <v>14</v>
      </c>
      <c r="L835">
        <v>38</v>
      </c>
      <c r="M835" t="s">
        <v>332</v>
      </c>
      <c r="N835">
        <v>66</v>
      </c>
      <c r="O835" t="s">
        <v>333</v>
      </c>
      <c r="P835" t="s">
        <v>457</v>
      </c>
      <c r="Q835" t="s">
        <v>779</v>
      </c>
      <c r="R835" t="s">
        <v>954</v>
      </c>
      <c r="S835" s="2">
        <v>41492</v>
      </c>
      <c r="T835" t="s">
        <v>960</v>
      </c>
      <c r="U835">
        <v>0</v>
      </c>
      <c r="V835" t="s">
        <v>973</v>
      </c>
      <c r="AA835">
        <v>1</v>
      </c>
      <c r="AB835">
        <v>0</v>
      </c>
      <c r="AC835" t="s">
        <v>1033</v>
      </c>
      <c r="AI835">
        <v>43.26904302</v>
      </c>
      <c r="AJ835" t="s">
        <v>973</v>
      </c>
      <c r="AL835">
        <v>-104.74748156</v>
      </c>
      <c r="AN835" t="s">
        <v>1300</v>
      </c>
      <c r="AO835">
        <v>1.607762012409019</v>
      </c>
      <c r="AP835" t="s">
        <v>1523</v>
      </c>
      <c r="AQ835">
        <v>2013</v>
      </c>
      <c r="AR835">
        <v>1</v>
      </c>
    </row>
    <row r="836" spans="1:44">
      <c r="A836" t="s">
        <v>44</v>
      </c>
      <c r="C836" s="2">
        <v>41492</v>
      </c>
      <c r="D836" t="s">
        <v>110</v>
      </c>
      <c r="E836">
        <v>120</v>
      </c>
      <c r="F836" t="s">
        <v>148</v>
      </c>
      <c r="G836" t="s">
        <v>287</v>
      </c>
      <c r="H836">
        <v>0.125</v>
      </c>
      <c r="I836">
        <v>65</v>
      </c>
      <c r="J836">
        <v>720</v>
      </c>
      <c r="K836">
        <v>23</v>
      </c>
      <c r="L836">
        <v>38</v>
      </c>
      <c r="M836" t="s">
        <v>332</v>
      </c>
      <c r="N836">
        <v>66</v>
      </c>
      <c r="O836" t="s">
        <v>333</v>
      </c>
      <c r="P836" t="s">
        <v>457</v>
      </c>
      <c r="Q836" t="s">
        <v>779</v>
      </c>
      <c r="R836" t="s">
        <v>954</v>
      </c>
      <c r="S836" s="2">
        <v>41492</v>
      </c>
      <c r="T836" t="s">
        <v>960</v>
      </c>
      <c r="U836">
        <v>0</v>
      </c>
      <c r="V836" t="s">
        <v>973</v>
      </c>
      <c r="AA836">
        <v>1</v>
      </c>
      <c r="AB836">
        <v>0</v>
      </c>
      <c r="AC836" t="s">
        <v>1033</v>
      </c>
      <c r="AI836">
        <v>43.25479114</v>
      </c>
      <c r="AJ836" t="s">
        <v>973</v>
      </c>
      <c r="AL836">
        <v>-104.74728313</v>
      </c>
      <c r="AN836" t="s">
        <v>1301</v>
      </c>
      <c r="AO836">
        <v>2.57770733567416</v>
      </c>
      <c r="AP836" t="s">
        <v>1524</v>
      </c>
      <c r="AQ836">
        <v>2013</v>
      </c>
      <c r="AR836">
        <v>1</v>
      </c>
    </row>
    <row r="837" spans="1:44">
      <c r="A837" t="s">
        <v>44</v>
      </c>
      <c r="C837" s="2">
        <v>43361</v>
      </c>
      <c r="D837" t="s">
        <v>103</v>
      </c>
      <c r="E837">
        <v>120</v>
      </c>
      <c r="F837" t="s">
        <v>149</v>
      </c>
      <c r="G837" t="s">
        <v>293</v>
      </c>
      <c r="H837">
        <v>0.125</v>
      </c>
      <c r="I837">
        <v>46</v>
      </c>
      <c r="J837">
        <v>640</v>
      </c>
      <c r="K837">
        <v>34</v>
      </c>
      <c r="L837">
        <v>39</v>
      </c>
      <c r="M837" t="s">
        <v>332</v>
      </c>
      <c r="N837">
        <v>66</v>
      </c>
      <c r="O837" t="s">
        <v>333</v>
      </c>
      <c r="P837" t="s">
        <v>454</v>
      </c>
      <c r="Q837" t="s">
        <v>776</v>
      </c>
      <c r="R837" t="s">
        <v>954</v>
      </c>
      <c r="S837" s="2">
        <v>43361</v>
      </c>
      <c r="T837" t="s">
        <v>960</v>
      </c>
      <c r="U837">
        <v>0</v>
      </c>
      <c r="V837" t="s">
        <v>973</v>
      </c>
      <c r="X837">
        <v>0</v>
      </c>
      <c r="AA837">
        <v>1</v>
      </c>
      <c r="AB837">
        <v>0</v>
      </c>
      <c r="AC837" t="s">
        <v>1041</v>
      </c>
      <c r="AG837">
        <v>0</v>
      </c>
      <c r="AI837">
        <v>43.31239749</v>
      </c>
      <c r="AJ837" t="s">
        <v>973</v>
      </c>
      <c r="AL837">
        <v>-104.76765453</v>
      </c>
      <c r="AN837" t="s">
        <v>1290</v>
      </c>
      <c r="AO837">
        <v>1.570443380535901</v>
      </c>
      <c r="AP837" t="s">
        <v>1521</v>
      </c>
      <c r="AQ837">
        <v>2018</v>
      </c>
      <c r="AR837">
        <v>1</v>
      </c>
    </row>
    <row r="838" spans="1:44">
      <c r="A838" t="s">
        <v>44</v>
      </c>
      <c r="C838" s="2">
        <v>43040</v>
      </c>
      <c r="D838" t="s">
        <v>63</v>
      </c>
      <c r="E838">
        <v>60</v>
      </c>
      <c r="F838" t="s">
        <v>156</v>
      </c>
      <c r="G838" t="s">
        <v>288</v>
      </c>
      <c r="H838">
        <v>0.1667</v>
      </c>
      <c r="I838">
        <v>15</v>
      </c>
      <c r="J838">
        <v>640</v>
      </c>
      <c r="K838">
        <v>36</v>
      </c>
      <c r="L838">
        <v>39</v>
      </c>
      <c r="M838" t="s">
        <v>332</v>
      </c>
      <c r="N838">
        <v>66</v>
      </c>
      <c r="O838" t="s">
        <v>333</v>
      </c>
      <c r="P838" t="s">
        <v>460</v>
      </c>
      <c r="Q838" t="s">
        <v>782</v>
      </c>
      <c r="R838" t="s">
        <v>954</v>
      </c>
      <c r="S838" s="2">
        <v>43040</v>
      </c>
      <c r="T838" t="s">
        <v>960</v>
      </c>
      <c r="U838">
        <v>0</v>
      </c>
      <c r="V838" t="s">
        <v>973</v>
      </c>
      <c r="X838">
        <v>0</v>
      </c>
      <c r="AA838">
        <v>0</v>
      </c>
      <c r="AB838">
        <v>0</v>
      </c>
      <c r="AC838" t="s">
        <v>1034</v>
      </c>
      <c r="AG838">
        <v>0</v>
      </c>
      <c r="AI838">
        <v>43.31253115</v>
      </c>
      <c r="AJ838" t="s">
        <v>973</v>
      </c>
      <c r="AL838">
        <v>-104.72782767</v>
      </c>
      <c r="AN838" t="s">
        <v>1305</v>
      </c>
      <c r="AO838">
        <v>1.96362283269188</v>
      </c>
      <c r="AP838" t="s">
        <v>1519</v>
      </c>
      <c r="AQ838">
        <v>2017</v>
      </c>
      <c r="AR838">
        <v>1</v>
      </c>
    </row>
    <row r="839" spans="1:44">
      <c r="A839" t="s">
        <v>44</v>
      </c>
      <c r="C839" s="2">
        <v>43040</v>
      </c>
      <c r="D839" t="s">
        <v>63</v>
      </c>
      <c r="E839">
        <v>60</v>
      </c>
      <c r="F839" t="s">
        <v>156</v>
      </c>
      <c r="G839" t="s">
        <v>288</v>
      </c>
      <c r="H839">
        <v>0.1667</v>
      </c>
      <c r="I839">
        <v>12</v>
      </c>
      <c r="J839">
        <v>40</v>
      </c>
      <c r="K839">
        <v>27</v>
      </c>
      <c r="L839">
        <v>39</v>
      </c>
      <c r="M839" t="s">
        <v>332</v>
      </c>
      <c r="N839">
        <v>66</v>
      </c>
      <c r="O839" t="s">
        <v>333</v>
      </c>
      <c r="P839" t="s">
        <v>461</v>
      </c>
      <c r="Q839" t="s">
        <v>783</v>
      </c>
      <c r="R839" t="s">
        <v>954</v>
      </c>
      <c r="S839" s="2">
        <v>43040</v>
      </c>
      <c r="T839" t="s">
        <v>960</v>
      </c>
      <c r="U839">
        <v>0</v>
      </c>
      <c r="V839" t="s">
        <v>973</v>
      </c>
      <c r="X839">
        <v>0</v>
      </c>
      <c r="AA839">
        <v>0</v>
      </c>
      <c r="AB839">
        <v>0</v>
      </c>
      <c r="AC839" t="s">
        <v>1034</v>
      </c>
      <c r="AG839">
        <v>0</v>
      </c>
      <c r="AI839">
        <v>43.32743521</v>
      </c>
      <c r="AJ839" t="s">
        <v>973</v>
      </c>
      <c r="AL839">
        <v>-104.7677614</v>
      </c>
      <c r="AN839" t="s">
        <v>1304</v>
      </c>
      <c r="AO839">
        <v>2.550253649012042</v>
      </c>
      <c r="AP839" t="s">
        <v>1521</v>
      </c>
      <c r="AQ839">
        <v>2017</v>
      </c>
      <c r="AR839">
        <v>1</v>
      </c>
    </row>
    <row r="840" spans="1:44">
      <c r="A840" t="s">
        <v>44</v>
      </c>
      <c r="C840" s="2">
        <v>42038</v>
      </c>
      <c r="D840" t="s">
        <v>108</v>
      </c>
      <c r="E840">
        <v>120</v>
      </c>
      <c r="F840" t="s">
        <v>148</v>
      </c>
      <c r="G840" t="s">
        <v>294</v>
      </c>
      <c r="H840">
        <v>0.125</v>
      </c>
      <c r="I840">
        <v>50</v>
      </c>
      <c r="J840">
        <v>1600</v>
      </c>
      <c r="K840">
        <v>33</v>
      </c>
      <c r="L840">
        <v>45</v>
      </c>
      <c r="M840" t="s">
        <v>332</v>
      </c>
      <c r="N840">
        <v>68</v>
      </c>
      <c r="O840" t="s">
        <v>333</v>
      </c>
      <c r="P840" t="s">
        <v>462</v>
      </c>
      <c r="Q840" t="s">
        <v>784</v>
      </c>
      <c r="R840" t="s">
        <v>954</v>
      </c>
      <c r="S840" s="2">
        <v>42038</v>
      </c>
      <c r="T840" t="s">
        <v>959</v>
      </c>
      <c r="U840">
        <v>0</v>
      </c>
      <c r="V840" t="s">
        <v>973</v>
      </c>
      <c r="AA840">
        <v>1</v>
      </c>
      <c r="AB840">
        <v>0</v>
      </c>
      <c r="AC840" t="s">
        <v>1042</v>
      </c>
      <c r="AI840">
        <v>43.83451309</v>
      </c>
      <c r="AJ840" t="s">
        <v>973</v>
      </c>
      <c r="AL840">
        <v>-105.0314531</v>
      </c>
      <c r="AN840" t="s">
        <v>1306</v>
      </c>
      <c r="AO840">
        <v>2.287211105228685</v>
      </c>
      <c r="AP840" t="s">
        <v>1521</v>
      </c>
      <c r="AQ840">
        <v>2015</v>
      </c>
      <c r="AR840">
        <v>45</v>
      </c>
    </row>
    <row r="841" spans="1:44">
      <c r="A841" t="s">
        <v>44</v>
      </c>
      <c r="C841" s="2">
        <v>42038</v>
      </c>
      <c r="D841" t="s">
        <v>108</v>
      </c>
      <c r="E841">
        <v>120</v>
      </c>
      <c r="F841" t="s">
        <v>148</v>
      </c>
      <c r="G841" t="s">
        <v>294</v>
      </c>
      <c r="H841">
        <v>0.125</v>
      </c>
      <c r="I841">
        <v>50</v>
      </c>
      <c r="J841">
        <v>1600</v>
      </c>
      <c r="K841">
        <v>34</v>
      </c>
      <c r="L841">
        <v>45</v>
      </c>
      <c r="M841" t="s">
        <v>332</v>
      </c>
      <c r="N841">
        <v>68</v>
      </c>
      <c r="O841" t="s">
        <v>333</v>
      </c>
      <c r="P841" t="s">
        <v>462</v>
      </c>
      <c r="Q841" t="s">
        <v>784</v>
      </c>
      <c r="R841" t="s">
        <v>954</v>
      </c>
      <c r="S841" s="2">
        <v>42038</v>
      </c>
      <c r="T841" t="s">
        <v>959</v>
      </c>
      <c r="U841">
        <v>0</v>
      </c>
      <c r="V841" t="s">
        <v>973</v>
      </c>
      <c r="AA841">
        <v>1</v>
      </c>
      <c r="AB841">
        <v>0</v>
      </c>
      <c r="AC841" t="s">
        <v>1042</v>
      </c>
      <c r="AI841">
        <v>43.83459714</v>
      </c>
      <c r="AJ841" t="s">
        <v>973</v>
      </c>
      <c r="AL841">
        <v>-105.01145573</v>
      </c>
      <c r="AN841" t="s">
        <v>1307</v>
      </c>
      <c r="AO841">
        <v>1.982585116515629</v>
      </c>
      <c r="AP841" t="s">
        <v>1525</v>
      </c>
      <c r="AQ841">
        <v>2015</v>
      </c>
      <c r="AR841">
        <v>45</v>
      </c>
    </row>
    <row r="842" spans="1:44">
      <c r="A842" t="s">
        <v>44</v>
      </c>
      <c r="C842" s="2">
        <v>42038</v>
      </c>
      <c r="D842" t="s">
        <v>108</v>
      </c>
      <c r="E842">
        <v>120</v>
      </c>
      <c r="F842" t="s">
        <v>148</v>
      </c>
      <c r="G842" t="s">
        <v>294</v>
      </c>
      <c r="H842">
        <v>0.125</v>
      </c>
      <c r="I842">
        <v>50</v>
      </c>
      <c r="J842">
        <v>1600</v>
      </c>
      <c r="K842">
        <v>35</v>
      </c>
      <c r="L842">
        <v>45</v>
      </c>
      <c r="M842" t="s">
        <v>332</v>
      </c>
      <c r="N842">
        <v>68</v>
      </c>
      <c r="O842" t="s">
        <v>333</v>
      </c>
      <c r="P842" t="s">
        <v>462</v>
      </c>
      <c r="Q842" t="s">
        <v>784</v>
      </c>
      <c r="R842" t="s">
        <v>954</v>
      </c>
      <c r="S842" s="2">
        <v>42038</v>
      </c>
      <c r="T842" t="s">
        <v>959</v>
      </c>
      <c r="U842">
        <v>0</v>
      </c>
      <c r="V842" t="s">
        <v>973</v>
      </c>
      <c r="AA842">
        <v>1</v>
      </c>
      <c r="AB842">
        <v>0</v>
      </c>
      <c r="AC842" t="s">
        <v>1042</v>
      </c>
      <c r="AI842">
        <v>43.83468118</v>
      </c>
      <c r="AJ842" t="s">
        <v>973</v>
      </c>
      <c r="AL842">
        <v>-104.99166436</v>
      </c>
      <c r="AN842" t="s">
        <v>1308</v>
      </c>
      <c r="AO842">
        <v>2.147051214302141</v>
      </c>
      <c r="AP842" t="s">
        <v>1519</v>
      </c>
      <c r="AQ842">
        <v>2015</v>
      </c>
      <c r="AR842">
        <v>45</v>
      </c>
    </row>
    <row r="843" spans="1:44">
      <c r="A843" t="s">
        <v>44</v>
      </c>
      <c r="C843" s="2">
        <v>42038</v>
      </c>
      <c r="D843" t="s">
        <v>108</v>
      </c>
      <c r="E843">
        <v>120</v>
      </c>
      <c r="F843" t="s">
        <v>148</v>
      </c>
      <c r="G843" t="s">
        <v>294</v>
      </c>
      <c r="H843">
        <v>0.125</v>
      </c>
      <c r="I843">
        <v>33</v>
      </c>
      <c r="J843">
        <v>2440</v>
      </c>
      <c r="K843">
        <v>27</v>
      </c>
      <c r="L843">
        <v>45</v>
      </c>
      <c r="M843" t="s">
        <v>332</v>
      </c>
      <c r="N843">
        <v>68</v>
      </c>
      <c r="O843" t="s">
        <v>333</v>
      </c>
      <c r="P843" t="s">
        <v>463</v>
      </c>
      <c r="Q843" t="s">
        <v>785</v>
      </c>
      <c r="R843" t="s">
        <v>954</v>
      </c>
      <c r="S843" s="2">
        <v>42038</v>
      </c>
      <c r="T843" t="s">
        <v>959</v>
      </c>
      <c r="U843">
        <v>0</v>
      </c>
      <c r="V843" t="s">
        <v>973</v>
      </c>
      <c r="AA843">
        <v>1</v>
      </c>
      <c r="AB843">
        <v>0</v>
      </c>
      <c r="AC843" t="s">
        <v>1042</v>
      </c>
      <c r="AI843">
        <v>43.84905507</v>
      </c>
      <c r="AJ843" t="s">
        <v>973</v>
      </c>
      <c r="AL843">
        <v>-105.01130324</v>
      </c>
      <c r="AN843" t="s">
        <v>1309</v>
      </c>
      <c r="AO843">
        <v>2.977717605550076</v>
      </c>
      <c r="AP843" t="s">
        <v>1525</v>
      </c>
      <c r="AQ843">
        <v>2015</v>
      </c>
      <c r="AR843">
        <v>45</v>
      </c>
    </row>
    <row r="844" spans="1:44">
      <c r="A844" t="s">
        <v>44</v>
      </c>
      <c r="C844" s="2">
        <v>43901</v>
      </c>
      <c r="D844" t="s">
        <v>68</v>
      </c>
      <c r="E844">
        <v>60</v>
      </c>
      <c r="F844" t="s">
        <v>156</v>
      </c>
      <c r="G844" t="s">
        <v>295</v>
      </c>
      <c r="H844">
        <v>0.1667</v>
      </c>
      <c r="I844">
        <v>11</v>
      </c>
      <c r="J844">
        <v>480</v>
      </c>
      <c r="K844">
        <v>36</v>
      </c>
      <c r="L844">
        <v>45</v>
      </c>
      <c r="M844" t="s">
        <v>332</v>
      </c>
      <c r="N844">
        <v>68</v>
      </c>
      <c r="O844" t="s">
        <v>333</v>
      </c>
      <c r="P844" t="s">
        <v>464</v>
      </c>
      <c r="Q844" t="s">
        <v>786</v>
      </c>
      <c r="R844" t="s">
        <v>954</v>
      </c>
      <c r="S844" s="2">
        <v>43901</v>
      </c>
      <c r="T844" t="s">
        <v>959</v>
      </c>
      <c r="U844">
        <v>0</v>
      </c>
      <c r="V844" t="s">
        <v>973</v>
      </c>
      <c r="X844">
        <v>0</v>
      </c>
      <c r="AA844">
        <v>0</v>
      </c>
      <c r="AB844">
        <v>1</v>
      </c>
      <c r="AC844" t="s">
        <v>1043</v>
      </c>
      <c r="AG844">
        <v>0</v>
      </c>
      <c r="AI844">
        <v>43.83476139</v>
      </c>
      <c r="AJ844" t="s">
        <v>973</v>
      </c>
      <c r="AL844">
        <v>-104.97178906</v>
      </c>
      <c r="AN844" t="s">
        <v>1310</v>
      </c>
      <c r="AO844">
        <v>2.694301903595864</v>
      </c>
      <c r="AP844" t="s">
        <v>1519</v>
      </c>
      <c r="AQ844">
        <v>2020</v>
      </c>
      <c r="AR844">
        <v>45</v>
      </c>
    </row>
    <row r="845" spans="1:44">
      <c r="A845" t="s">
        <v>44</v>
      </c>
      <c r="C845" s="2">
        <v>43901</v>
      </c>
      <c r="D845" t="s">
        <v>68</v>
      </c>
      <c r="E845">
        <v>60</v>
      </c>
      <c r="F845" t="s">
        <v>156</v>
      </c>
      <c r="G845" t="s">
        <v>295</v>
      </c>
      <c r="H845">
        <v>0.1667</v>
      </c>
      <c r="I845">
        <v>11</v>
      </c>
      <c r="J845">
        <v>480</v>
      </c>
      <c r="K845">
        <v>36</v>
      </c>
      <c r="L845">
        <v>45</v>
      </c>
      <c r="M845" t="s">
        <v>332</v>
      </c>
      <c r="N845">
        <v>68</v>
      </c>
      <c r="O845" t="s">
        <v>333</v>
      </c>
      <c r="P845" t="s">
        <v>464</v>
      </c>
      <c r="Q845" t="s">
        <v>786</v>
      </c>
      <c r="R845" t="s">
        <v>954</v>
      </c>
      <c r="S845" s="2">
        <v>43901</v>
      </c>
      <c r="T845" t="s">
        <v>959</v>
      </c>
      <c r="U845">
        <v>0</v>
      </c>
      <c r="V845" t="s">
        <v>973</v>
      </c>
      <c r="X845">
        <v>0</v>
      </c>
      <c r="AA845">
        <v>0</v>
      </c>
      <c r="AB845">
        <v>1</v>
      </c>
      <c r="AC845" t="s">
        <v>1043</v>
      </c>
      <c r="AG845">
        <v>0</v>
      </c>
      <c r="AI845">
        <v>43.83476139</v>
      </c>
      <c r="AJ845" t="s">
        <v>973</v>
      </c>
      <c r="AL845">
        <v>-104.97178906</v>
      </c>
      <c r="AN845" t="s">
        <v>1310</v>
      </c>
      <c r="AO845">
        <v>2.694301903595864</v>
      </c>
      <c r="AP845" t="s">
        <v>1519</v>
      </c>
      <c r="AQ845">
        <v>2020</v>
      </c>
      <c r="AR845">
        <v>45</v>
      </c>
    </row>
    <row r="846" spans="1:44">
      <c r="A846" t="s">
        <v>44</v>
      </c>
      <c r="C846" s="2">
        <v>43782</v>
      </c>
      <c r="D846" t="s">
        <v>81</v>
      </c>
      <c r="E846">
        <v>60</v>
      </c>
      <c r="F846" t="s">
        <v>156</v>
      </c>
      <c r="G846" t="s">
        <v>292</v>
      </c>
      <c r="H846">
        <v>0.1667</v>
      </c>
      <c r="I846">
        <v>7040</v>
      </c>
      <c r="J846">
        <v>640</v>
      </c>
      <c r="K846">
        <v>16</v>
      </c>
      <c r="L846">
        <v>38</v>
      </c>
      <c r="M846" t="s">
        <v>332</v>
      </c>
      <c r="N846">
        <v>66</v>
      </c>
      <c r="O846" t="s">
        <v>333</v>
      </c>
      <c r="P846" t="s">
        <v>450</v>
      </c>
      <c r="Q846" t="s">
        <v>771</v>
      </c>
      <c r="R846" t="s">
        <v>954</v>
      </c>
      <c r="S846" s="2">
        <v>43782</v>
      </c>
      <c r="T846" t="s">
        <v>960</v>
      </c>
      <c r="U846">
        <v>0</v>
      </c>
      <c r="V846" t="s">
        <v>973</v>
      </c>
      <c r="X846">
        <v>0</v>
      </c>
      <c r="AA846">
        <v>0</v>
      </c>
      <c r="AB846">
        <v>1</v>
      </c>
      <c r="AC846" t="s">
        <v>1038</v>
      </c>
      <c r="AG846">
        <v>0</v>
      </c>
      <c r="AI846">
        <v>43.26863088</v>
      </c>
      <c r="AJ846" t="s">
        <v>973</v>
      </c>
      <c r="AL846">
        <v>-104.78760588</v>
      </c>
      <c r="AN846" t="s">
        <v>1285</v>
      </c>
      <c r="AO846">
        <v>1.170329753134131</v>
      </c>
      <c r="AP846" t="s">
        <v>1521</v>
      </c>
      <c r="AQ846">
        <v>2019</v>
      </c>
      <c r="AR846">
        <v>41</v>
      </c>
    </row>
    <row r="847" spans="1:44">
      <c r="A847" t="s">
        <v>44</v>
      </c>
      <c r="C847" s="2">
        <v>41128</v>
      </c>
      <c r="D847" t="s">
        <v>47</v>
      </c>
      <c r="E847">
        <v>120</v>
      </c>
      <c r="F847" t="s">
        <v>150</v>
      </c>
      <c r="G847" t="s">
        <v>287</v>
      </c>
      <c r="H847">
        <v>0.125</v>
      </c>
      <c r="I847">
        <v>125</v>
      </c>
      <c r="J847">
        <v>1074.40002441</v>
      </c>
      <c r="K847">
        <v>17</v>
      </c>
      <c r="L847">
        <v>38</v>
      </c>
      <c r="M847" t="s">
        <v>332</v>
      </c>
      <c r="N847">
        <v>66</v>
      </c>
      <c r="O847" t="s">
        <v>333</v>
      </c>
      <c r="P847" t="s">
        <v>341</v>
      </c>
      <c r="Q847" t="s">
        <v>772</v>
      </c>
      <c r="R847" t="s">
        <v>954</v>
      </c>
      <c r="S847" s="2">
        <v>41128</v>
      </c>
      <c r="T847" t="s">
        <v>960</v>
      </c>
      <c r="U847">
        <v>0</v>
      </c>
      <c r="V847" t="s">
        <v>973</v>
      </c>
      <c r="AA847">
        <v>1</v>
      </c>
      <c r="AB847">
        <v>0</v>
      </c>
      <c r="AC847" t="s">
        <v>1039</v>
      </c>
      <c r="AI847">
        <v>43.26832562</v>
      </c>
      <c r="AJ847" t="s">
        <v>973</v>
      </c>
      <c r="AL847">
        <v>-104.8076337</v>
      </c>
      <c r="AN847" t="s">
        <v>1287</v>
      </c>
      <c r="AO847">
        <v>1.764791089613231</v>
      </c>
      <c r="AP847" t="s">
        <v>1521</v>
      </c>
      <c r="AQ847">
        <v>2012</v>
      </c>
      <c r="AR847">
        <v>41</v>
      </c>
    </row>
    <row r="848" spans="1:44">
      <c r="A848" t="s">
        <v>44</v>
      </c>
      <c r="C848" s="2">
        <v>41128</v>
      </c>
      <c r="D848" t="s">
        <v>47</v>
      </c>
      <c r="E848">
        <v>120</v>
      </c>
      <c r="F848" t="s">
        <v>150</v>
      </c>
      <c r="G848" t="s">
        <v>287</v>
      </c>
      <c r="H848">
        <v>0.125</v>
      </c>
      <c r="I848">
        <v>125</v>
      </c>
      <c r="J848">
        <v>1074.40002441</v>
      </c>
      <c r="K848">
        <v>24</v>
      </c>
      <c r="L848">
        <v>38</v>
      </c>
      <c r="M848" t="s">
        <v>332</v>
      </c>
      <c r="N848">
        <v>66</v>
      </c>
      <c r="O848" t="s">
        <v>333</v>
      </c>
      <c r="P848" t="s">
        <v>341</v>
      </c>
      <c r="Q848" t="s">
        <v>772</v>
      </c>
      <c r="R848" t="s">
        <v>954</v>
      </c>
      <c r="S848" s="2">
        <v>41128</v>
      </c>
      <c r="T848" t="s">
        <v>960</v>
      </c>
      <c r="U848">
        <v>0</v>
      </c>
      <c r="V848" t="s">
        <v>973</v>
      </c>
      <c r="AA848">
        <v>1</v>
      </c>
      <c r="AB848">
        <v>0</v>
      </c>
      <c r="AC848" t="s">
        <v>1039</v>
      </c>
      <c r="AI848">
        <v>43.25463481</v>
      </c>
      <c r="AJ848" t="s">
        <v>973</v>
      </c>
      <c r="AL848">
        <v>-104.7272247</v>
      </c>
      <c r="AN848" t="s">
        <v>1297</v>
      </c>
      <c r="AO848">
        <v>2.667655452607216</v>
      </c>
      <c r="AP848" t="s">
        <v>1520</v>
      </c>
      <c r="AQ848">
        <v>2012</v>
      </c>
      <c r="AR848">
        <v>41</v>
      </c>
    </row>
    <row r="849" spans="1:44">
      <c r="A849" t="s">
        <v>44</v>
      </c>
      <c r="C849" s="2">
        <v>41128</v>
      </c>
      <c r="D849" t="s">
        <v>47</v>
      </c>
      <c r="E849">
        <v>120</v>
      </c>
      <c r="F849" t="s">
        <v>150</v>
      </c>
      <c r="G849" t="s">
        <v>287</v>
      </c>
      <c r="H849">
        <v>0.125</v>
      </c>
      <c r="I849">
        <v>125</v>
      </c>
      <c r="J849">
        <v>1074.40002441</v>
      </c>
      <c r="K849">
        <v>30</v>
      </c>
      <c r="L849">
        <v>38</v>
      </c>
      <c r="M849" t="s">
        <v>332</v>
      </c>
      <c r="N849">
        <v>66</v>
      </c>
      <c r="O849" t="s">
        <v>333</v>
      </c>
      <c r="P849" t="s">
        <v>341</v>
      </c>
      <c r="Q849" t="s">
        <v>772</v>
      </c>
      <c r="R849" t="s">
        <v>954</v>
      </c>
      <c r="S849" s="2">
        <v>41128</v>
      </c>
      <c r="T849" t="s">
        <v>960</v>
      </c>
      <c r="U849">
        <v>0</v>
      </c>
      <c r="V849" t="s">
        <v>973</v>
      </c>
      <c r="AA849">
        <v>1</v>
      </c>
      <c r="AB849">
        <v>0</v>
      </c>
      <c r="AC849" t="s">
        <v>1039</v>
      </c>
      <c r="AI849">
        <v>43.23936027</v>
      </c>
      <c r="AJ849" t="s">
        <v>973</v>
      </c>
      <c r="AL849">
        <v>-104.8270587</v>
      </c>
      <c r="AN849" t="s">
        <v>1288</v>
      </c>
      <c r="AO849">
        <v>2.541639044398806</v>
      </c>
      <c r="AP849" t="s">
        <v>1522</v>
      </c>
      <c r="AQ849">
        <v>2012</v>
      </c>
      <c r="AR849">
        <v>41</v>
      </c>
    </row>
    <row r="850" spans="1:44">
      <c r="A850" t="s">
        <v>44</v>
      </c>
      <c r="C850" s="2">
        <v>41310</v>
      </c>
      <c r="D850" t="s">
        <v>109</v>
      </c>
      <c r="E850">
        <v>120</v>
      </c>
      <c r="F850" t="s">
        <v>148</v>
      </c>
      <c r="G850" t="s">
        <v>289</v>
      </c>
      <c r="H850">
        <v>0.125</v>
      </c>
      <c r="I850">
        <v>115</v>
      </c>
      <c r="J850">
        <v>320</v>
      </c>
      <c r="K850">
        <v>25</v>
      </c>
      <c r="L850">
        <v>38</v>
      </c>
      <c r="M850" t="s">
        <v>332</v>
      </c>
      <c r="N850">
        <v>66</v>
      </c>
      <c r="O850" t="s">
        <v>333</v>
      </c>
      <c r="P850" t="s">
        <v>456</v>
      </c>
      <c r="Q850" t="s">
        <v>778</v>
      </c>
      <c r="R850" t="s">
        <v>954</v>
      </c>
      <c r="S850" s="2">
        <v>41310</v>
      </c>
      <c r="T850" t="s">
        <v>960</v>
      </c>
      <c r="U850">
        <v>0</v>
      </c>
      <c r="V850" t="s">
        <v>973</v>
      </c>
      <c r="AA850">
        <v>1</v>
      </c>
      <c r="AB850">
        <v>0</v>
      </c>
      <c r="AC850" t="s">
        <v>1035</v>
      </c>
      <c r="AI850">
        <v>43.24019987</v>
      </c>
      <c r="AJ850" t="s">
        <v>973</v>
      </c>
      <c r="AL850">
        <v>-104.72695765</v>
      </c>
      <c r="AN850" t="s">
        <v>1298</v>
      </c>
      <c r="AO850">
        <v>2.811079505373669</v>
      </c>
      <c r="AP850" t="s">
        <v>1523</v>
      </c>
      <c r="AQ850">
        <v>2013</v>
      </c>
      <c r="AR850">
        <v>41</v>
      </c>
    </row>
    <row r="851" spans="1:44">
      <c r="A851" t="s">
        <v>44</v>
      </c>
      <c r="C851" s="2">
        <v>41310</v>
      </c>
      <c r="D851" t="s">
        <v>109</v>
      </c>
      <c r="E851">
        <v>120</v>
      </c>
      <c r="F851" t="s">
        <v>148</v>
      </c>
      <c r="G851" t="s">
        <v>287</v>
      </c>
      <c r="H851">
        <v>0.125</v>
      </c>
      <c r="I851">
        <v>100</v>
      </c>
      <c r="J851">
        <v>840</v>
      </c>
      <c r="K851">
        <v>22</v>
      </c>
      <c r="L851">
        <v>38</v>
      </c>
      <c r="M851" t="s">
        <v>332</v>
      </c>
      <c r="N851">
        <v>66</v>
      </c>
      <c r="O851" t="s">
        <v>333</v>
      </c>
      <c r="P851" t="s">
        <v>451</v>
      </c>
      <c r="Q851" t="s">
        <v>773</v>
      </c>
      <c r="R851" t="s">
        <v>954</v>
      </c>
      <c r="S851" s="2">
        <v>41310</v>
      </c>
      <c r="T851" t="s">
        <v>960</v>
      </c>
      <c r="U851">
        <v>0</v>
      </c>
      <c r="V851" t="s">
        <v>973</v>
      </c>
      <c r="AA851">
        <v>1</v>
      </c>
      <c r="AB851">
        <v>0</v>
      </c>
      <c r="AC851" t="s">
        <v>1039</v>
      </c>
      <c r="AI851">
        <v>43.254669</v>
      </c>
      <c r="AJ851" t="s">
        <v>973</v>
      </c>
      <c r="AL851">
        <v>-104.76736437</v>
      </c>
      <c r="AN851" t="s">
        <v>1289</v>
      </c>
      <c r="AO851">
        <v>0.6551459371362339</v>
      </c>
      <c r="AP851" t="s">
        <v>1519</v>
      </c>
      <c r="AQ851">
        <v>2013</v>
      </c>
      <c r="AR851">
        <v>41</v>
      </c>
    </row>
    <row r="852" spans="1:44">
      <c r="A852" t="s">
        <v>44</v>
      </c>
      <c r="C852" s="2">
        <v>41310</v>
      </c>
      <c r="D852" t="s">
        <v>109</v>
      </c>
      <c r="E852">
        <v>120</v>
      </c>
      <c r="F852" t="s">
        <v>148</v>
      </c>
      <c r="G852" t="s">
        <v>287</v>
      </c>
      <c r="H852">
        <v>0.125</v>
      </c>
      <c r="I852">
        <v>100</v>
      </c>
      <c r="J852">
        <v>840</v>
      </c>
      <c r="K852">
        <v>26</v>
      </c>
      <c r="L852">
        <v>38</v>
      </c>
      <c r="M852" t="s">
        <v>332</v>
      </c>
      <c r="N852">
        <v>66</v>
      </c>
      <c r="O852" t="s">
        <v>333</v>
      </c>
      <c r="P852" t="s">
        <v>451</v>
      </c>
      <c r="Q852" t="s">
        <v>773</v>
      </c>
      <c r="R852" t="s">
        <v>954</v>
      </c>
      <c r="S852" s="2">
        <v>41310</v>
      </c>
      <c r="T852" t="s">
        <v>960</v>
      </c>
      <c r="U852">
        <v>0</v>
      </c>
      <c r="V852" t="s">
        <v>973</v>
      </c>
      <c r="AA852">
        <v>1</v>
      </c>
      <c r="AB852">
        <v>0</v>
      </c>
      <c r="AC852" t="s">
        <v>1039</v>
      </c>
      <c r="AI852">
        <v>43.24039816</v>
      </c>
      <c r="AJ852" t="s">
        <v>973</v>
      </c>
      <c r="AL852">
        <v>-104.74684059</v>
      </c>
      <c r="AN852" t="s">
        <v>1299</v>
      </c>
      <c r="AO852">
        <v>1.874421803899535</v>
      </c>
      <c r="AP852" t="s">
        <v>1523</v>
      </c>
      <c r="AQ852">
        <v>2013</v>
      </c>
      <c r="AR852">
        <v>41</v>
      </c>
    </row>
    <row r="853" spans="1:44">
      <c r="A853" t="s">
        <v>44</v>
      </c>
      <c r="C853" s="2">
        <v>41492</v>
      </c>
      <c r="D853" t="s">
        <v>110</v>
      </c>
      <c r="E853">
        <v>120</v>
      </c>
      <c r="F853" t="s">
        <v>148</v>
      </c>
      <c r="G853" t="s">
        <v>287</v>
      </c>
      <c r="H853">
        <v>0.125</v>
      </c>
      <c r="I853">
        <v>65</v>
      </c>
      <c r="J853">
        <v>720</v>
      </c>
      <c r="K853">
        <v>14</v>
      </c>
      <c r="L853">
        <v>38</v>
      </c>
      <c r="M853" t="s">
        <v>332</v>
      </c>
      <c r="N853">
        <v>66</v>
      </c>
      <c r="O853" t="s">
        <v>333</v>
      </c>
      <c r="P853" t="s">
        <v>457</v>
      </c>
      <c r="Q853" t="s">
        <v>779</v>
      </c>
      <c r="R853" t="s">
        <v>954</v>
      </c>
      <c r="S853" s="2">
        <v>41492</v>
      </c>
      <c r="T853" t="s">
        <v>960</v>
      </c>
      <c r="U853">
        <v>0</v>
      </c>
      <c r="V853" t="s">
        <v>973</v>
      </c>
      <c r="AA853">
        <v>1</v>
      </c>
      <c r="AB853">
        <v>0</v>
      </c>
      <c r="AC853" t="s">
        <v>1033</v>
      </c>
      <c r="AI853">
        <v>43.26904302</v>
      </c>
      <c r="AJ853" t="s">
        <v>973</v>
      </c>
      <c r="AL853">
        <v>-104.74748156</v>
      </c>
      <c r="AN853" t="s">
        <v>1300</v>
      </c>
      <c r="AO853">
        <v>1.996020173015536</v>
      </c>
      <c r="AP853" t="s">
        <v>1519</v>
      </c>
      <c r="AQ853">
        <v>2013</v>
      </c>
      <c r="AR853">
        <v>41</v>
      </c>
    </row>
    <row r="854" spans="1:44">
      <c r="A854" t="s">
        <v>44</v>
      </c>
      <c r="C854" s="2">
        <v>41492</v>
      </c>
      <c r="D854" t="s">
        <v>110</v>
      </c>
      <c r="E854">
        <v>120</v>
      </c>
      <c r="F854" t="s">
        <v>148</v>
      </c>
      <c r="G854" t="s">
        <v>287</v>
      </c>
      <c r="H854">
        <v>0.125</v>
      </c>
      <c r="I854">
        <v>65</v>
      </c>
      <c r="J854">
        <v>720</v>
      </c>
      <c r="K854">
        <v>23</v>
      </c>
      <c r="L854">
        <v>38</v>
      </c>
      <c r="M854" t="s">
        <v>332</v>
      </c>
      <c r="N854">
        <v>66</v>
      </c>
      <c r="O854" t="s">
        <v>333</v>
      </c>
      <c r="P854" t="s">
        <v>457</v>
      </c>
      <c r="Q854" t="s">
        <v>779</v>
      </c>
      <c r="R854" t="s">
        <v>954</v>
      </c>
      <c r="S854" s="2">
        <v>41492</v>
      </c>
      <c r="T854" t="s">
        <v>960</v>
      </c>
      <c r="U854">
        <v>0</v>
      </c>
      <c r="V854" t="s">
        <v>973</v>
      </c>
      <c r="AA854">
        <v>1</v>
      </c>
      <c r="AB854">
        <v>0</v>
      </c>
      <c r="AC854" t="s">
        <v>1033</v>
      </c>
      <c r="AI854">
        <v>43.25479114</v>
      </c>
      <c r="AJ854" t="s">
        <v>973</v>
      </c>
      <c r="AL854">
        <v>-104.74728313</v>
      </c>
      <c r="AN854" t="s">
        <v>1301</v>
      </c>
      <c r="AO854">
        <v>1.659147797998601</v>
      </c>
      <c r="AP854" t="s">
        <v>1520</v>
      </c>
      <c r="AQ854">
        <v>2013</v>
      </c>
      <c r="AR854">
        <v>41</v>
      </c>
    </row>
    <row r="855" spans="1:44">
      <c r="A855" t="s">
        <v>44</v>
      </c>
      <c r="C855" s="2">
        <v>41492</v>
      </c>
      <c r="D855" t="s">
        <v>110</v>
      </c>
      <c r="E855">
        <v>120</v>
      </c>
      <c r="F855" t="s">
        <v>148</v>
      </c>
      <c r="G855" t="s">
        <v>287</v>
      </c>
      <c r="H855">
        <v>0.125</v>
      </c>
      <c r="I855">
        <v>55</v>
      </c>
      <c r="J855">
        <v>160</v>
      </c>
      <c r="K855">
        <v>35</v>
      </c>
      <c r="L855">
        <v>38</v>
      </c>
      <c r="M855" t="s">
        <v>332</v>
      </c>
      <c r="N855">
        <v>66</v>
      </c>
      <c r="O855" t="s">
        <v>333</v>
      </c>
      <c r="P855" t="s">
        <v>458</v>
      </c>
      <c r="Q855" t="s">
        <v>780</v>
      </c>
      <c r="R855" t="s">
        <v>954</v>
      </c>
      <c r="S855" s="2">
        <v>41492</v>
      </c>
      <c r="T855" t="s">
        <v>960</v>
      </c>
      <c r="U855">
        <v>0</v>
      </c>
      <c r="V855" t="s">
        <v>973</v>
      </c>
      <c r="AA855">
        <v>1</v>
      </c>
      <c r="AB855">
        <v>0</v>
      </c>
      <c r="AC855" t="s">
        <v>1033</v>
      </c>
      <c r="AI855">
        <v>43.22587551</v>
      </c>
      <c r="AJ855" t="s">
        <v>973</v>
      </c>
      <c r="AL855">
        <v>-104.74646674</v>
      </c>
      <c r="AN855" t="s">
        <v>1302</v>
      </c>
      <c r="AO855">
        <v>2.50384152612185</v>
      </c>
      <c r="AP855" t="s">
        <v>1523</v>
      </c>
      <c r="AQ855">
        <v>2013</v>
      </c>
      <c r="AR855">
        <v>41</v>
      </c>
    </row>
    <row r="856" spans="1:44">
      <c r="A856" t="s">
        <v>44</v>
      </c>
      <c r="C856" s="2">
        <v>43782</v>
      </c>
      <c r="D856" t="s">
        <v>81</v>
      </c>
      <c r="E856">
        <v>60</v>
      </c>
      <c r="F856" t="s">
        <v>156</v>
      </c>
      <c r="G856" t="s">
        <v>292</v>
      </c>
      <c r="H856">
        <v>0.1667</v>
      </c>
      <c r="I856">
        <v>7040</v>
      </c>
      <c r="J856">
        <v>640</v>
      </c>
      <c r="K856">
        <v>16</v>
      </c>
      <c r="L856">
        <v>38</v>
      </c>
      <c r="M856" t="s">
        <v>332</v>
      </c>
      <c r="N856">
        <v>66</v>
      </c>
      <c r="O856" t="s">
        <v>333</v>
      </c>
      <c r="P856" t="s">
        <v>450</v>
      </c>
      <c r="Q856" t="s">
        <v>771</v>
      </c>
      <c r="R856" t="s">
        <v>954</v>
      </c>
      <c r="S856" s="2">
        <v>43782</v>
      </c>
      <c r="T856" t="s">
        <v>960</v>
      </c>
      <c r="U856">
        <v>0</v>
      </c>
      <c r="V856" t="s">
        <v>973</v>
      </c>
      <c r="X856">
        <v>0</v>
      </c>
      <c r="AA856">
        <v>0</v>
      </c>
      <c r="AB856">
        <v>1</v>
      </c>
      <c r="AC856" t="s">
        <v>1038</v>
      </c>
      <c r="AG856">
        <v>0</v>
      </c>
      <c r="AI856">
        <v>43.26863088</v>
      </c>
      <c r="AJ856" t="s">
        <v>973</v>
      </c>
      <c r="AL856">
        <v>-104.78760588</v>
      </c>
      <c r="AN856" t="s">
        <v>1285</v>
      </c>
      <c r="AO856">
        <v>2.207255948852612</v>
      </c>
      <c r="AP856" t="s">
        <v>1519</v>
      </c>
      <c r="AQ856">
        <v>2019</v>
      </c>
      <c r="AR856">
        <v>34</v>
      </c>
    </row>
    <row r="857" spans="1:44">
      <c r="A857" t="s">
        <v>44</v>
      </c>
      <c r="C857" s="2">
        <v>41128</v>
      </c>
      <c r="D857" t="s">
        <v>47</v>
      </c>
      <c r="E857">
        <v>120</v>
      </c>
      <c r="F857" t="s">
        <v>150</v>
      </c>
      <c r="G857" t="s">
        <v>287</v>
      </c>
      <c r="H857">
        <v>0.125</v>
      </c>
      <c r="I857">
        <v>125</v>
      </c>
      <c r="J857">
        <v>1074.40002441</v>
      </c>
      <c r="K857">
        <v>7</v>
      </c>
      <c r="L857">
        <v>38</v>
      </c>
      <c r="M857" t="s">
        <v>332</v>
      </c>
      <c r="N857">
        <v>66</v>
      </c>
      <c r="O857" t="s">
        <v>333</v>
      </c>
      <c r="P857" t="s">
        <v>341</v>
      </c>
      <c r="Q857" t="s">
        <v>772</v>
      </c>
      <c r="R857" t="s">
        <v>954</v>
      </c>
      <c r="S857" s="2">
        <v>41128</v>
      </c>
      <c r="T857" t="s">
        <v>960</v>
      </c>
      <c r="U857">
        <v>0</v>
      </c>
      <c r="V857" t="s">
        <v>973</v>
      </c>
      <c r="AA857">
        <v>1</v>
      </c>
      <c r="AB857">
        <v>0</v>
      </c>
      <c r="AC857" t="s">
        <v>1039</v>
      </c>
      <c r="AI857">
        <v>43.28261176</v>
      </c>
      <c r="AJ857" t="s">
        <v>973</v>
      </c>
      <c r="AL857">
        <v>-104.82769973</v>
      </c>
      <c r="AN857" t="s">
        <v>1286</v>
      </c>
      <c r="AO857">
        <v>1.647586460637023</v>
      </c>
      <c r="AP857" t="s">
        <v>1525</v>
      </c>
      <c r="AQ857">
        <v>2012</v>
      </c>
      <c r="AR857">
        <v>34</v>
      </c>
    </row>
    <row r="858" spans="1:44">
      <c r="A858" t="s">
        <v>44</v>
      </c>
      <c r="C858" s="2">
        <v>41128</v>
      </c>
      <c r="D858" t="s">
        <v>47</v>
      </c>
      <c r="E858">
        <v>120</v>
      </c>
      <c r="F858" t="s">
        <v>150</v>
      </c>
      <c r="G858" t="s">
        <v>287</v>
      </c>
      <c r="H858">
        <v>0.125</v>
      </c>
      <c r="I858">
        <v>125</v>
      </c>
      <c r="J858">
        <v>1074.40002441</v>
      </c>
      <c r="K858">
        <v>17</v>
      </c>
      <c r="L858">
        <v>38</v>
      </c>
      <c r="M858" t="s">
        <v>332</v>
      </c>
      <c r="N858">
        <v>66</v>
      </c>
      <c r="O858" t="s">
        <v>333</v>
      </c>
      <c r="P858" t="s">
        <v>341</v>
      </c>
      <c r="Q858" t="s">
        <v>772</v>
      </c>
      <c r="R858" t="s">
        <v>954</v>
      </c>
      <c r="S858" s="2">
        <v>41128</v>
      </c>
      <c r="T858" t="s">
        <v>960</v>
      </c>
      <c r="U858">
        <v>0</v>
      </c>
      <c r="V858" t="s">
        <v>973</v>
      </c>
      <c r="AA858">
        <v>1</v>
      </c>
      <c r="AB858">
        <v>0</v>
      </c>
      <c r="AC858" t="s">
        <v>1039</v>
      </c>
      <c r="AI858">
        <v>43.26832562</v>
      </c>
      <c r="AJ858" t="s">
        <v>973</v>
      </c>
      <c r="AL858">
        <v>-104.8076337</v>
      </c>
      <c r="AN858" t="s">
        <v>1287</v>
      </c>
      <c r="AO858">
        <v>1.273844687719603</v>
      </c>
      <c r="AP858" t="s">
        <v>1519</v>
      </c>
      <c r="AQ858">
        <v>2012</v>
      </c>
      <c r="AR858">
        <v>34</v>
      </c>
    </row>
    <row r="859" spans="1:44">
      <c r="A859" t="s">
        <v>44</v>
      </c>
      <c r="C859" s="2">
        <v>41128</v>
      </c>
      <c r="D859" t="s">
        <v>47</v>
      </c>
      <c r="E859">
        <v>120</v>
      </c>
      <c r="F859" t="s">
        <v>150</v>
      </c>
      <c r="G859" t="s">
        <v>287</v>
      </c>
      <c r="H859">
        <v>0.125</v>
      </c>
      <c r="I859">
        <v>125</v>
      </c>
      <c r="J859">
        <v>1074.40002441</v>
      </c>
      <c r="K859">
        <v>30</v>
      </c>
      <c r="L859">
        <v>38</v>
      </c>
      <c r="M859" t="s">
        <v>332</v>
      </c>
      <c r="N859">
        <v>66</v>
      </c>
      <c r="O859" t="s">
        <v>333</v>
      </c>
      <c r="P859" t="s">
        <v>341</v>
      </c>
      <c r="Q859" t="s">
        <v>772</v>
      </c>
      <c r="R859" t="s">
        <v>954</v>
      </c>
      <c r="S859" s="2">
        <v>41128</v>
      </c>
      <c r="T859" t="s">
        <v>960</v>
      </c>
      <c r="U859">
        <v>0</v>
      </c>
      <c r="V859" t="s">
        <v>973</v>
      </c>
      <c r="AA859">
        <v>1</v>
      </c>
      <c r="AB859">
        <v>0</v>
      </c>
      <c r="AC859" t="s">
        <v>1039</v>
      </c>
      <c r="AI859">
        <v>43.23936027</v>
      </c>
      <c r="AJ859" t="s">
        <v>973</v>
      </c>
      <c r="AL859">
        <v>-104.8270587</v>
      </c>
      <c r="AN859" t="s">
        <v>1288</v>
      </c>
      <c r="AO859">
        <v>1.34335405909126</v>
      </c>
      <c r="AP859" t="s">
        <v>1524</v>
      </c>
      <c r="AQ859">
        <v>2012</v>
      </c>
      <c r="AR859">
        <v>34</v>
      </c>
    </row>
    <row r="860" spans="1:44">
      <c r="A860" t="s">
        <v>44</v>
      </c>
      <c r="C860" s="2">
        <v>43782</v>
      </c>
      <c r="D860" t="s">
        <v>81</v>
      </c>
      <c r="E860">
        <v>60</v>
      </c>
      <c r="F860" t="s">
        <v>156</v>
      </c>
      <c r="G860" t="s">
        <v>292</v>
      </c>
      <c r="H860">
        <v>0.1667</v>
      </c>
      <c r="I860">
        <v>7040</v>
      </c>
      <c r="J860">
        <v>640</v>
      </c>
      <c r="K860">
        <v>16</v>
      </c>
      <c r="L860">
        <v>38</v>
      </c>
      <c r="M860" t="s">
        <v>332</v>
      </c>
      <c r="N860">
        <v>66</v>
      </c>
      <c r="O860" t="s">
        <v>333</v>
      </c>
      <c r="P860" t="s">
        <v>450</v>
      </c>
      <c r="Q860" t="s">
        <v>771</v>
      </c>
      <c r="R860" t="s">
        <v>954</v>
      </c>
      <c r="S860" s="2">
        <v>43782</v>
      </c>
      <c r="T860" t="s">
        <v>960</v>
      </c>
      <c r="U860">
        <v>0</v>
      </c>
      <c r="V860" t="s">
        <v>973</v>
      </c>
      <c r="X860">
        <v>0</v>
      </c>
      <c r="AA860">
        <v>0</v>
      </c>
      <c r="AB860">
        <v>1</v>
      </c>
      <c r="AC860" t="s">
        <v>1038</v>
      </c>
      <c r="AG860">
        <v>0</v>
      </c>
      <c r="AI860">
        <v>43.26863088</v>
      </c>
      <c r="AJ860" t="s">
        <v>973</v>
      </c>
      <c r="AL860">
        <v>-104.78760588</v>
      </c>
      <c r="AN860" t="s">
        <v>1285</v>
      </c>
      <c r="AO860">
        <v>2.261005809683546</v>
      </c>
      <c r="AP860" t="s">
        <v>1526</v>
      </c>
      <c r="AQ860">
        <v>2019</v>
      </c>
      <c r="AR860">
        <v>5</v>
      </c>
    </row>
    <row r="861" spans="1:44">
      <c r="A861" t="s">
        <v>44</v>
      </c>
      <c r="C861" s="2">
        <v>41128</v>
      </c>
      <c r="D861" t="s">
        <v>47</v>
      </c>
      <c r="E861">
        <v>120</v>
      </c>
      <c r="F861" t="s">
        <v>150</v>
      </c>
      <c r="G861" t="s">
        <v>287</v>
      </c>
      <c r="H861">
        <v>0.125</v>
      </c>
      <c r="I861">
        <v>125</v>
      </c>
      <c r="J861">
        <v>1074.40002441</v>
      </c>
      <c r="K861">
        <v>24</v>
      </c>
      <c r="L861">
        <v>38</v>
      </c>
      <c r="M861" t="s">
        <v>332</v>
      </c>
      <c r="N861">
        <v>66</v>
      </c>
      <c r="O861" t="s">
        <v>333</v>
      </c>
      <c r="P861" t="s">
        <v>341</v>
      </c>
      <c r="Q861" t="s">
        <v>772</v>
      </c>
      <c r="R861" t="s">
        <v>954</v>
      </c>
      <c r="S861" s="2">
        <v>41128</v>
      </c>
      <c r="T861" t="s">
        <v>960</v>
      </c>
      <c r="U861">
        <v>0</v>
      </c>
      <c r="V861" t="s">
        <v>973</v>
      </c>
      <c r="AA861">
        <v>1</v>
      </c>
      <c r="AB861">
        <v>0</v>
      </c>
      <c r="AC861" t="s">
        <v>1039</v>
      </c>
      <c r="AI861">
        <v>43.25463481</v>
      </c>
      <c r="AJ861" t="s">
        <v>973</v>
      </c>
      <c r="AL861">
        <v>-104.7272247</v>
      </c>
      <c r="AN861" t="s">
        <v>1297</v>
      </c>
      <c r="AO861">
        <v>1.107264268070323</v>
      </c>
      <c r="AP861" t="s">
        <v>1523</v>
      </c>
      <c r="AQ861">
        <v>2012</v>
      </c>
      <c r="AR861">
        <v>5</v>
      </c>
    </row>
    <row r="862" spans="1:44">
      <c r="A862" t="s">
        <v>44</v>
      </c>
      <c r="C862" s="2">
        <v>41310</v>
      </c>
      <c r="D862" t="s">
        <v>109</v>
      </c>
      <c r="E862">
        <v>120</v>
      </c>
      <c r="F862" t="s">
        <v>148</v>
      </c>
      <c r="G862" t="s">
        <v>289</v>
      </c>
      <c r="H862">
        <v>0.125</v>
      </c>
      <c r="I862">
        <v>115</v>
      </c>
      <c r="J862">
        <v>320</v>
      </c>
      <c r="K862">
        <v>25</v>
      </c>
      <c r="L862">
        <v>38</v>
      </c>
      <c r="M862" t="s">
        <v>332</v>
      </c>
      <c r="N862">
        <v>66</v>
      </c>
      <c r="O862" t="s">
        <v>333</v>
      </c>
      <c r="P862" t="s">
        <v>456</v>
      </c>
      <c r="Q862" t="s">
        <v>778</v>
      </c>
      <c r="R862" t="s">
        <v>954</v>
      </c>
      <c r="S862" s="2">
        <v>41310</v>
      </c>
      <c r="T862" t="s">
        <v>960</v>
      </c>
      <c r="U862">
        <v>0</v>
      </c>
      <c r="V862" t="s">
        <v>973</v>
      </c>
      <c r="AA862">
        <v>1</v>
      </c>
      <c r="AB862">
        <v>0</v>
      </c>
      <c r="AC862" t="s">
        <v>1035</v>
      </c>
      <c r="AI862">
        <v>43.24019987</v>
      </c>
      <c r="AJ862" t="s">
        <v>973</v>
      </c>
      <c r="AL862">
        <v>-104.72695765</v>
      </c>
      <c r="AN862" t="s">
        <v>1298</v>
      </c>
      <c r="AO862">
        <v>1.944536844691945</v>
      </c>
      <c r="AP862" t="s">
        <v>1523</v>
      </c>
      <c r="AQ862">
        <v>2013</v>
      </c>
      <c r="AR862">
        <v>5</v>
      </c>
    </row>
    <row r="863" spans="1:44">
      <c r="A863" t="s">
        <v>44</v>
      </c>
      <c r="C863" s="2">
        <v>41310</v>
      </c>
      <c r="D863" t="s">
        <v>109</v>
      </c>
      <c r="E863">
        <v>120</v>
      </c>
      <c r="F863" t="s">
        <v>148</v>
      </c>
      <c r="G863" t="s">
        <v>287</v>
      </c>
      <c r="H863">
        <v>0.125</v>
      </c>
      <c r="I863">
        <v>100</v>
      </c>
      <c r="J863">
        <v>840</v>
      </c>
      <c r="K863">
        <v>22</v>
      </c>
      <c r="L863">
        <v>38</v>
      </c>
      <c r="M863" t="s">
        <v>332</v>
      </c>
      <c r="N863">
        <v>66</v>
      </c>
      <c r="O863" t="s">
        <v>333</v>
      </c>
      <c r="P863" t="s">
        <v>451</v>
      </c>
      <c r="Q863" t="s">
        <v>773</v>
      </c>
      <c r="R863" t="s">
        <v>954</v>
      </c>
      <c r="S863" s="2">
        <v>41310</v>
      </c>
      <c r="T863" t="s">
        <v>960</v>
      </c>
      <c r="U863">
        <v>0</v>
      </c>
      <c r="V863" t="s">
        <v>973</v>
      </c>
      <c r="AA863">
        <v>1</v>
      </c>
      <c r="AB863">
        <v>0</v>
      </c>
      <c r="AC863" t="s">
        <v>1039</v>
      </c>
      <c r="AI863">
        <v>43.254669</v>
      </c>
      <c r="AJ863" t="s">
        <v>973</v>
      </c>
      <c r="AL863">
        <v>-104.76736437</v>
      </c>
      <c r="AN863" t="s">
        <v>1289</v>
      </c>
      <c r="AO863">
        <v>1.453740509530594</v>
      </c>
      <c r="AP863" t="s">
        <v>1522</v>
      </c>
      <c r="AQ863">
        <v>2013</v>
      </c>
      <c r="AR863">
        <v>5</v>
      </c>
    </row>
    <row r="864" spans="1:44">
      <c r="A864" t="s">
        <v>44</v>
      </c>
      <c r="C864" s="2">
        <v>41310</v>
      </c>
      <c r="D864" t="s">
        <v>109</v>
      </c>
      <c r="E864">
        <v>120</v>
      </c>
      <c r="F864" t="s">
        <v>148</v>
      </c>
      <c r="G864" t="s">
        <v>287</v>
      </c>
      <c r="H864">
        <v>0.125</v>
      </c>
      <c r="I864">
        <v>100</v>
      </c>
      <c r="J864">
        <v>840</v>
      </c>
      <c r="K864">
        <v>26</v>
      </c>
      <c r="L864">
        <v>38</v>
      </c>
      <c r="M864" t="s">
        <v>332</v>
      </c>
      <c r="N864">
        <v>66</v>
      </c>
      <c r="O864" t="s">
        <v>333</v>
      </c>
      <c r="P864" t="s">
        <v>451</v>
      </c>
      <c r="Q864" t="s">
        <v>773</v>
      </c>
      <c r="R864" t="s">
        <v>954</v>
      </c>
      <c r="S864" s="2">
        <v>41310</v>
      </c>
      <c r="T864" t="s">
        <v>960</v>
      </c>
      <c r="U864">
        <v>0</v>
      </c>
      <c r="V864" t="s">
        <v>973</v>
      </c>
      <c r="AA864">
        <v>1</v>
      </c>
      <c r="AB864">
        <v>0</v>
      </c>
      <c r="AC864" t="s">
        <v>1039</v>
      </c>
      <c r="AI864">
        <v>43.24039816</v>
      </c>
      <c r="AJ864" t="s">
        <v>973</v>
      </c>
      <c r="AL864">
        <v>-104.74684059</v>
      </c>
      <c r="AN864" t="s">
        <v>1299</v>
      </c>
      <c r="AO864">
        <v>1.767125981614857</v>
      </c>
      <c r="AP864" t="s">
        <v>1524</v>
      </c>
      <c r="AQ864">
        <v>2013</v>
      </c>
      <c r="AR864">
        <v>5</v>
      </c>
    </row>
    <row r="865" spans="1:44">
      <c r="A865" t="s">
        <v>44</v>
      </c>
      <c r="C865" s="2">
        <v>41492</v>
      </c>
      <c r="D865" t="s">
        <v>110</v>
      </c>
      <c r="E865">
        <v>120</v>
      </c>
      <c r="F865" t="s">
        <v>148</v>
      </c>
      <c r="G865" t="s">
        <v>287</v>
      </c>
      <c r="H865">
        <v>0.125</v>
      </c>
      <c r="I865">
        <v>65</v>
      </c>
      <c r="J865">
        <v>720</v>
      </c>
      <c r="K865">
        <v>14</v>
      </c>
      <c r="L865">
        <v>38</v>
      </c>
      <c r="M865" t="s">
        <v>332</v>
      </c>
      <c r="N865">
        <v>66</v>
      </c>
      <c r="O865" t="s">
        <v>333</v>
      </c>
      <c r="P865" t="s">
        <v>457</v>
      </c>
      <c r="Q865" t="s">
        <v>779</v>
      </c>
      <c r="R865" t="s">
        <v>954</v>
      </c>
      <c r="S865" s="2">
        <v>41492</v>
      </c>
      <c r="T865" t="s">
        <v>960</v>
      </c>
      <c r="U865">
        <v>0</v>
      </c>
      <c r="V865" t="s">
        <v>973</v>
      </c>
      <c r="AA865">
        <v>1</v>
      </c>
      <c r="AB865">
        <v>0</v>
      </c>
      <c r="AC865" t="s">
        <v>1033</v>
      </c>
      <c r="AI865">
        <v>43.26904302</v>
      </c>
      <c r="AJ865" t="s">
        <v>973</v>
      </c>
      <c r="AL865">
        <v>-104.74748156</v>
      </c>
      <c r="AN865" t="s">
        <v>1300</v>
      </c>
      <c r="AO865">
        <v>0.3182893905031775</v>
      </c>
      <c r="AP865" t="s">
        <v>1521</v>
      </c>
      <c r="AQ865">
        <v>2013</v>
      </c>
      <c r="AR865">
        <v>5</v>
      </c>
    </row>
    <row r="866" spans="1:44">
      <c r="A866" t="s">
        <v>44</v>
      </c>
      <c r="C866" s="2">
        <v>41492</v>
      </c>
      <c r="D866" t="s">
        <v>110</v>
      </c>
      <c r="E866">
        <v>120</v>
      </c>
      <c r="F866" t="s">
        <v>148</v>
      </c>
      <c r="G866" t="s">
        <v>287</v>
      </c>
      <c r="H866">
        <v>0.125</v>
      </c>
      <c r="I866">
        <v>65</v>
      </c>
      <c r="J866">
        <v>720</v>
      </c>
      <c r="K866">
        <v>23</v>
      </c>
      <c r="L866">
        <v>38</v>
      </c>
      <c r="M866" t="s">
        <v>332</v>
      </c>
      <c r="N866">
        <v>66</v>
      </c>
      <c r="O866" t="s">
        <v>333</v>
      </c>
      <c r="P866" t="s">
        <v>457</v>
      </c>
      <c r="Q866" t="s">
        <v>779</v>
      </c>
      <c r="R866" t="s">
        <v>954</v>
      </c>
      <c r="S866" s="2">
        <v>41492</v>
      </c>
      <c r="T866" t="s">
        <v>960</v>
      </c>
      <c r="U866">
        <v>0</v>
      </c>
      <c r="V866" t="s">
        <v>973</v>
      </c>
      <c r="AA866">
        <v>1</v>
      </c>
      <c r="AB866">
        <v>0</v>
      </c>
      <c r="AC866" t="s">
        <v>1033</v>
      </c>
      <c r="AI866">
        <v>43.25479114</v>
      </c>
      <c r="AJ866" t="s">
        <v>973</v>
      </c>
      <c r="AL866">
        <v>-104.74728313</v>
      </c>
      <c r="AN866" t="s">
        <v>1301</v>
      </c>
      <c r="AO866">
        <v>0.7938370829446231</v>
      </c>
      <c r="AP866" t="s">
        <v>1522</v>
      </c>
      <c r="AQ866">
        <v>2013</v>
      </c>
      <c r="AR866">
        <v>5</v>
      </c>
    </row>
    <row r="867" spans="1:44">
      <c r="A867" t="s">
        <v>44</v>
      </c>
      <c r="C867" s="2">
        <v>41492</v>
      </c>
      <c r="D867" t="s">
        <v>110</v>
      </c>
      <c r="E867">
        <v>120</v>
      </c>
      <c r="F867" t="s">
        <v>148</v>
      </c>
      <c r="G867" t="s">
        <v>287</v>
      </c>
      <c r="H867">
        <v>0.125</v>
      </c>
      <c r="I867">
        <v>55</v>
      </c>
      <c r="J867">
        <v>160</v>
      </c>
      <c r="K867">
        <v>35</v>
      </c>
      <c r="L867">
        <v>38</v>
      </c>
      <c r="M867" t="s">
        <v>332</v>
      </c>
      <c r="N867">
        <v>66</v>
      </c>
      <c r="O867" t="s">
        <v>333</v>
      </c>
      <c r="P867" t="s">
        <v>458</v>
      </c>
      <c r="Q867" t="s">
        <v>780</v>
      </c>
      <c r="R867" t="s">
        <v>954</v>
      </c>
      <c r="S867" s="2">
        <v>41492</v>
      </c>
      <c r="T867" t="s">
        <v>960</v>
      </c>
      <c r="U867">
        <v>0</v>
      </c>
      <c r="V867" t="s">
        <v>973</v>
      </c>
      <c r="AA867">
        <v>1</v>
      </c>
      <c r="AB867">
        <v>0</v>
      </c>
      <c r="AC867" t="s">
        <v>1033</v>
      </c>
      <c r="AI867">
        <v>43.22587551</v>
      </c>
      <c r="AJ867" t="s">
        <v>973</v>
      </c>
      <c r="AL867">
        <v>-104.74646674</v>
      </c>
      <c r="AN867" t="s">
        <v>1302</v>
      </c>
      <c r="AO867">
        <v>2.763993618341761</v>
      </c>
      <c r="AP867" t="s">
        <v>1524</v>
      </c>
      <c r="AQ867">
        <v>2013</v>
      </c>
      <c r="AR867">
        <v>5</v>
      </c>
    </row>
    <row r="868" spans="1:44">
      <c r="A868" t="s">
        <v>44</v>
      </c>
      <c r="C868" s="2">
        <v>43418</v>
      </c>
      <c r="D868" t="s">
        <v>71</v>
      </c>
      <c r="E868">
        <v>60</v>
      </c>
      <c r="F868" t="s">
        <v>156</v>
      </c>
      <c r="G868" t="s">
        <v>288</v>
      </c>
      <c r="H868">
        <v>0.1667</v>
      </c>
      <c r="I868">
        <v>7</v>
      </c>
      <c r="J868">
        <v>640</v>
      </c>
      <c r="K868">
        <v>36</v>
      </c>
      <c r="L868">
        <v>38</v>
      </c>
      <c r="M868" t="s">
        <v>332</v>
      </c>
      <c r="N868">
        <v>66</v>
      </c>
      <c r="O868" t="s">
        <v>333</v>
      </c>
      <c r="P868" t="s">
        <v>459</v>
      </c>
      <c r="Q868" t="s">
        <v>781</v>
      </c>
      <c r="R868" t="s">
        <v>954</v>
      </c>
      <c r="S868" s="2">
        <v>43418</v>
      </c>
      <c r="T868" t="s">
        <v>960</v>
      </c>
      <c r="U868">
        <v>0</v>
      </c>
      <c r="V868" t="s">
        <v>973</v>
      </c>
      <c r="X868">
        <v>0</v>
      </c>
      <c r="AA868">
        <v>0</v>
      </c>
      <c r="AB868">
        <v>1</v>
      </c>
      <c r="AC868" t="s">
        <v>1034</v>
      </c>
      <c r="AG868">
        <v>0</v>
      </c>
      <c r="AI868">
        <v>43.2258565</v>
      </c>
      <c r="AJ868" t="s">
        <v>973</v>
      </c>
      <c r="AL868">
        <v>-104.72673639</v>
      </c>
      <c r="AN868" t="s">
        <v>1303</v>
      </c>
      <c r="AO868">
        <v>2.877930665120734</v>
      </c>
      <c r="AP868" t="s">
        <v>1523</v>
      </c>
      <c r="AQ868">
        <v>2018</v>
      </c>
      <c r="AR868">
        <v>5</v>
      </c>
    </row>
    <row r="869" spans="1:44">
      <c r="A869" t="s">
        <v>44</v>
      </c>
      <c r="C869" s="2">
        <v>41681</v>
      </c>
      <c r="D869" t="s">
        <v>64</v>
      </c>
      <c r="E869">
        <v>120</v>
      </c>
      <c r="F869" t="s">
        <v>148</v>
      </c>
      <c r="G869" t="s">
        <v>296</v>
      </c>
      <c r="H869">
        <v>0.125</v>
      </c>
      <c r="I869">
        <v>120</v>
      </c>
      <c r="J869">
        <v>535.75</v>
      </c>
      <c r="K869">
        <v>2</v>
      </c>
      <c r="L869">
        <v>52</v>
      </c>
      <c r="M869" t="s">
        <v>332</v>
      </c>
      <c r="N869">
        <v>69</v>
      </c>
      <c r="O869" t="s">
        <v>333</v>
      </c>
      <c r="P869" t="s">
        <v>465</v>
      </c>
      <c r="Q869" t="s">
        <v>787</v>
      </c>
      <c r="R869" t="s">
        <v>954</v>
      </c>
      <c r="S869" s="2">
        <v>41681</v>
      </c>
      <c r="T869" t="s">
        <v>962</v>
      </c>
      <c r="U869">
        <v>0</v>
      </c>
      <c r="V869" t="s">
        <v>973</v>
      </c>
      <c r="AA869">
        <v>1</v>
      </c>
      <c r="AB869">
        <v>0</v>
      </c>
      <c r="AC869" t="s">
        <v>1044</v>
      </c>
      <c r="AI869">
        <v>44.51967017</v>
      </c>
      <c r="AJ869" t="s">
        <v>973</v>
      </c>
      <c r="AL869">
        <v>-105.11301965</v>
      </c>
      <c r="AN869" t="s">
        <v>1311</v>
      </c>
      <c r="AO869">
        <v>2.436232339571359</v>
      </c>
      <c r="AP869" t="s">
        <v>1521</v>
      </c>
      <c r="AQ869">
        <v>2014</v>
      </c>
      <c r="AR869">
        <v>48</v>
      </c>
    </row>
    <row r="870" spans="1:44">
      <c r="A870" t="s">
        <v>44</v>
      </c>
      <c r="C870" s="2">
        <v>43525</v>
      </c>
      <c r="D870" t="s">
        <v>73</v>
      </c>
      <c r="E870">
        <v>60</v>
      </c>
      <c r="F870" t="s">
        <v>156</v>
      </c>
      <c r="G870" t="s">
        <v>297</v>
      </c>
      <c r="H870">
        <v>0.1667</v>
      </c>
      <c r="I870">
        <v>28</v>
      </c>
      <c r="J870">
        <v>640</v>
      </c>
      <c r="K870">
        <v>36</v>
      </c>
      <c r="L870">
        <v>53</v>
      </c>
      <c r="M870" t="s">
        <v>332</v>
      </c>
      <c r="N870">
        <v>69</v>
      </c>
      <c r="O870" t="s">
        <v>333</v>
      </c>
      <c r="P870" t="s">
        <v>466</v>
      </c>
      <c r="Q870" t="s">
        <v>788</v>
      </c>
      <c r="R870" t="s">
        <v>954</v>
      </c>
      <c r="S870" s="2">
        <v>43525</v>
      </c>
      <c r="T870" t="s">
        <v>962</v>
      </c>
      <c r="U870">
        <v>0</v>
      </c>
      <c r="V870" t="s">
        <v>973</v>
      </c>
      <c r="X870">
        <v>0</v>
      </c>
      <c r="AA870">
        <v>0</v>
      </c>
      <c r="AB870">
        <v>1</v>
      </c>
      <c r="AC870" t="s">
        <v>1045</v>
      </c>
      <c r="AG870">
        <v>0</v>
      </c>
      <c r="AI870">
        <v>44.53428441</v>
      </c>
      <c r="AJ870" t="s">
        <v>973</v>
      </c>
      <c r="AL870">
        <v>-105.09579929</v>
      </c>
      <c r="AN870" t="s">
        <v>1312</v>
      </c>
      <c r="AO870">
        <v>2.280845753924067</v>
      </c>
      <c r="AP870" t="s">
        <v>1521</v>
      </c>
      <c r="AQ870">
        <v>2019</v>
      </c>
      <c r="AR870">
        <v>48</v>
      </c>
    </row>
    <row r="871" spans="1:44">
      <c r="A871" t="s">
        <v>44</v>
      </c>
      <c r="C871" s="2">
        <v>43914</v>
      </c>
      <c r="D871" t="s">
        <v>57</v>
      </c>
      <c r="E871">
        <v>120</v>
      </c>
      <c r="F871" t="s">
        <v>149</v>
      </c>
      <c r="G871" t="s">
        <v>263</v>
      </c>
      <c r="H871">
        <v>0.125</v>
      </c>
      <c r="I871">
        <v>526</v>
      </c>
      <c r="J871">
        <v>320</v>
      </c>
      <c r="K871">
        <v>14</v>
      </c>
      <c r="L871">
        <v>39</v>
      </c>
      <c r="M871" t="s">
        <v>332</v>
      </c>
      <c r="N871">
        <v>71</v>
      </c>
      <c r="O871" t="s">
        <v>333</v>
      </c>
      <c r="P871" t="s">
        <v>467</v>
      </c>
      <c r="Q871" t="s">
        <v>789</v>
      </c>
      <c r="R871" t="s">
        <v>954</v>
      </c>
      <c r="S871" s="2">
        <v>43914</v>
      </c>
      <c r="T871" t="s">
        <v>961</v>
      </c>
      <c r="U871">
        <v>0</v>
      </c>
      <c r="V871" t="s">
        <v>973</v>
      </c>
      <c r="X871">
        <v>0</v>
      </c>
      <c r="AA871">
        <v>1</v>
      </c>
      <c r="AB871">
        <v>0</v>
      </c>
      <c r="AC871" t="s">
        <v>999</v>
      </c>
      <c r="AG871">
        <v>0</v>
      </c>
      <c r="AI871">
        <v>43.35535297</v>
      </c>
      <c r="AJ871" t="s">
        <v>973</v>
      </c>
      <c r="AL871">
        <v>-105.35063662</v>
      </c>
      <c r="AN871" t="s">
        <v>1313</v>
      </c>
      <c r="AO871">
        <v>1.813568958332827</v>
      </c>
      <c r="AP871" t="s">
        <v>1526</v>
      </c>
      <c r="AQ871">
        <v>2020</v>
      </c>
      <c r="AR871">
        <v>121</v>
      </c>
    </row>
    <row r="872" spans="1:44">
      <c r="A872" t="s">
        <v>44</v>
      </c>
      <c r="C872" s="2">
        <v>43914</v>
      </c>
      <c r="D872" t="s">
        <v>57</v>
      </c>
      <c r="E872">
        <v>120</v>
      </c>
      <c r="F872" t="s">
        <v>149</v>
      </c>
      <c r="G872" t="s">
        <v>263</v>
      </c>
      <c r="H872">
        <v>0.125</v>
      </c>
      <c r="I872">
        <v>357</v>
      </c>
      <c r="J872">
        <v>320</v>
      </c>
      <c r="K872">
        <v>22</v>
      </c>
      <c r="L872">
        <v>39</v>
      </c>
      <c r="M872" t="s">
        <v>332</v>
      </c>
      <c r="N872">
        <v>71</v>
      </c>
      <c r="O872" t="s">
        <v>333</v>
      </c>
      <c r="P872" t="s">
        <v>468</v>
      </c>
      <c r="Q872" t="s">
        <v>790</v>
      </c>
      <c r="R872" t="s">
        <v>954</v>
      </c>
      <c r="S872" s="2">
        <v>43914</v>
      </c>
      <c r="T872" t="s">
        <v>961</v>
      </c>
      <c r="U872">
        <v>0</v>
      </c>
      <c r="V872" t="s">
        <v>973</v>
      </c>
      <c r="X872">
        <v>0</v>
      </c>
      <c r="AA872">
        <v>1</v>
      </c>
      <c r="AB872">
        <v>0</v>
      </c>
      <c r="AC872" t="s">
        <v>999</v>
      </c>
      <c r="AG872">
        <v>0</v>
      </c>
      <c r="AI872">
        <v>43.34073866</v>
      </c>
      <c r="AJ872" t="s">
        <v>973</v>
      </c>
      <c r="AL872">
        <v>-105.37043556</v>
      </c>
      <c r="AN872" t="s">
        <v>1314</v>
      </c>
      <c r="AO872">
        <v>2.962169636705975</v>
      </c>
      <c r="AP872" t="s">
        <v>1522</v>
      </c>
      <c r="AQ872">
        <v>2020</v>
      </c>
      <c r="AR872">
        <v>121</v>
      </c>
    </row>
    <row r="873" spans="1:44">
      <c r="A873" t="s">
        <v>44</v>
      </c>
      <c r="B873" s="2">
        <v>43914</v>
      </c>
      <c r="C873" s="2">
        <v>43914</v>
      </c>
      <c r="D873" t="s">
        <v>57</v>
      </c>
      <c r="E873">
        <v>120</v>
      </c>
      <c r="F873" t="s">
        <v>149</v>
      </c>
      <c r="G873" t="s">
        <v>263</v>
      </c>
      <c r="H873">
        <v>0.125</v>
      </c>
      <c r="I873">
        <v>203</v>
      </c>
      <c r="J873">
        <v>240</v>
      </c>
      <c r="K873">
        <v>14</v>
      </c>
      <c r="L873">
        <v>39</v>
      </c>
      <c r="M873" t="s">
        <v>332</v>
      </c>
      <c r="N873">
        <v>71</v>
      </c>
      <c r="O873" t="s">
        <v>333</v>
      </c>
      <c r="P873" t="s">
        <v>469</v>
      </c>
      <c r="Q873" t="s">
        <v>791</v>
      </c>
      <c r="R873" t="s">
        <v>954</v>
      </c>
      <c r="S873" s="2">
        <v>43914</v>
      </c>
      <c r="T873" t="s">
        <v>961</v>
      </c>
      <c r="U873">
        <v>0</v>
      </c>
      <c r="V873" t="s">
        <v>973</v>
      </c>
      <c r="X873">
        <v>0</v>
      </c>
      <c r="AA873">
        <v>1</v>
      </c>
      <c r="AB873">
        <v>0</v>
      </c>
      <c r="AC873" t="s">
        <v>999</v>
      </c>
      <c r="AG873">
        <v>0</v>
      </c>
      <c r="AI873">
        <v>43.35535297</v>
      </c>
      <c r="AJ873" t="s">
        <v>973</v>
      </c>
      <c r="AL873">
        <v>-105.35063662</v>
      </c>
      <c r="AN873" t="s">
        <v>1313</v>
      </c>
      <c r="AO873">
        <v>1.813568958332827</v>
      </c>
      <c r="AP873" t="s">
        <v>1526</v>
      </c>
      <c r="AQ873">
        <v>2020</v>
      </c>
      <c r="AR873">
        <v>121</v>
      </c>
    </row>
    <row r="874" spans="1:44">
      <c r="A874" t="s">
        <v>44</v>
      </c>
      <c r="B874" s="2">
        <v>43914</v>
      </c>
      <c r="C874" s="2">
        <v>43914</v>
      </c>
      <c r="D874" t="s">
        <v>57</v>
      </c>
      <c r="E874">
        <v>120</v>
      </c>
      <c r="F874" t="s">
        <v>149</v>
      </c>
      <c r="G874" t="s">
        <v>263</v>
      </c>
      <c r="H874">
        <v>0.125</v>
      </c>
      <c r="I874">
        <v>203</v>
      </c>
      <c r="J874">
        <v>240</v>
      </c>
      <c r="K874">
        <v>14</v>
      </c>
      <c r="L874">
        <v>39</v>
      </c>
      <c r="M874" t="s">
        <v>332</v>
      </c>
      <c r="N874">
        <v>71</v>
      </c>
      <c r="O874" t="s">
        <v>333</v>
      </c>
      <c r="P874" t="s">
        <v>469</v>
      </c>
      <c r="Q874" t="s">
        <v>791</v>
      </c>
      <c r="R874" t="s">
        <v>954</v>
      </c>
      <c r="S874" s="2">
        <v>43914</v>
      </c>
      <c r="T874" t="s">
        <v>961</v>
      </c>
      <c r="U874">
        <v>0</v>
      </c>
      <c r="V874" t="s">
        <v>973</v>
      </c>
      <c r="X874">
        <v>0</v>
      </c>
      <c r="AA874">
        <v>1</v>
      </c>
      <c r="AB874">
        <v>0</v>
      </c>
      <c r="AC874" t="s">
        <v>999</v>
      </c>
      <c r="AG874">
        <v>0</v>
      </c>
      <c r="AI874">
        <v>43.35535297</v>
      </c>
      <c r="AJ874" t="s">
        <v>973</v>
      </c>
      <c r="AL874">
        <v>-105.35063662</v>
      </c>
      <c r="AN874" t="s">
        <v>1313</v>
      </c>
      <c r="AO874">
        <v>1.813568958332827</v>
      </c>
      <c r="AP874" t="s">
        <v>1526</v>
      </c>
      <c r="AQ874">
        <v>2020</v>
      </c>
      <c r="AR874">
        <v>121</v>
      </c>
    </row>
    <row r="875" spans="1:44">
      <c r="A875" t="s">
        <v>44</v>
      </c>
      <c r="C875" s="2">
        <v>41310</v>
      </c>
      <c r="D875" t="s">
        <v>109</v>
      </c>
      <c r="E875">
        <v>120</v>
      </c>
      <c r="F875" t="s">
        <v>148</v>
      </c>
      <c r="G875" t="s">
        <v>244</v>
      </c>
      <c r="H875">
        <v>0.125</v>
      </c>
      <c r="I875">
        <v>145</v>
      </c>
      <c r="J875">
        <v>600</v>
      </c>
      <c r="K875">
        <v>30</v>
      </c>
      <c r="L875">
        <v>39</v>
      </c>
      <c r="M875" t="s">
        <v>332</v>
      </c>
      <c r="N875">
        <v>70</v>
      </c>
      <c r="O875" t="s">
        <v>333</v>
      </c>
      <c r="P875" t="s">
        <v>470</v>
      </c>
      <c r="Q875" t="s">
        <v>792</v>
      </c>
      <c r="R875" t="s">
        <v>954</v>
      </c>
      <c r="S875" s="2">
        <v>41310</v>
      </c>
      <c r="T875" t="s">
        <v>961</v>
      </c>
      <c r="U875">
        <v>0</v>
      </c>
      <c r="V875" t="s">
        <v>973</v>
      </c>
      <c r="AA875">
        <v>1</v>
      </c>
      <c r="AB875">
        <v>0</v>
      </c>
      <c r="AC875" t="s">
        <v>977</v>
      </c>
      <c r="AI875">
        <v>43.32687621</v>
      </c>
      <c r="AJ875" t="s">
        <v>973</v>
      </c>
      <c r="AL875">
        <v>-105.31053492</v>
      </c>
      <c r="AN875" t="s">
        <v>1315</v>
      </c>
      <c r="AO875">
        <v>1.906480979740889</v>
      </c>
      <c r="AP875" t="s">
        <v>1524</v>
      </c>
      <c r="AQ875">
        <v>2013</v>
      </c>
      <c r="AR875">
        <v>121</v>
      </c>
    </row>
    <row r="876" spans="1:44">
      <c r="A876" t="s">
        <v>44</v>
      </c>
      <c r="C876" s="2">
        <v>41310</v>
      </c>
      <c r="D876" t="s">
        <v>109</v>
      </c>
      <c r="E876">
        <v>120</v>
      </c>
      <c r="F876" t="s">
        <v>148</v>
      </c>
      <c r="G876" t="s">
        <v>244</v>
      </c>
      <c r="H876">
        <v>0.125</v>
      </c>
      <c r="I876">
        <v>145</v>
      </c>
      <c r="J876">
        <v>600</v>
      </c>
      <c r="K876">
        <v>31</v>
      </c>
      <c r="L876">
        <v>39</v>
      </c>
      <c r="M876" t="s">
        <v>332</v>
      </c>
      <c r="N876">
        <v>70</v>
      </c>
      <c r="O876" t="s">
        <v>333</v>
      </c>
      <c r="P876" t="s">
        <v>470</v>
      </c>
      <c r="Q876" t="s">
        <v>792</v>
      </c>
      <c r="R876" t="s">
        <v>954</v>
      </c>
      <c r="S876" s="2">
        <v>41310</v>
      </c>
      <c r="T876" t="s">
        <v>961</v>
      </c>
      <c r="U876">
        <v>0</v>
      </c>
      <c r="V876" t="s">
        <v>973</v>
      </c>
      <c r="AA876">
        <v>1</v>
      </c>
      <c r="AB876">
        <v>0</v>
      </c>
      <c r="AC876" t="s">
        <v>977</v>
      </c>
      <c r="AI876">
        <v>43.31247941</v>
      </c>
      <c r="AJ876" t="s">
        <v>973</v>
      </c>
      <c r="AL876">
        <v>-105.31037463</v>
      </c>
      <c r="AN876" t="s">
        <v>1316</v>
      </c>
      <c r="AO876">
        <v>2.896679102493575</v>
      </c>
      <c r="AP876" t="s">
        <v>1524</v>
      </c>
      <c r="AQ876">
        <v>2013</v>
      </c>
      <c r="AR876">
        <v>121</v>
      </c>
    </row>
    <row r="877" spans="1:44">
      <c r="A877" t="s">
        <v>44</v>
      </c>
      <c r="C877" s="2">
        <v>43914</v>
      </c>
      <c r="D877" t="s">
        <v>57</v>
      </c>
      <c r="E877">
        <v>120</v>
      </c>
      <c r="F877" t="s">
        <v>149</v>
      </c>
      <c r="G877" t="s">
        <v>263</v>
      </c>
      <c r="H877">
        <v>0.125</v>
      </c>
      <c r="I877">
        <v>526</v>
      </c>
      <c r="J877">
        <v>320</v>
      </c>
      <c r="K877">
        <v>14</v>
      </c>
      <c r="L877">
        <v>39</v>
      </c>
      <c r="M877" t="s">
        <v>332</v>
      </c>
      <c r="N877">
        <v>71</v>
      </c>
      <c r="O877" t="s">
        <v>333</v>
      </c>
      <c r="P877" t="s">
        <v>467</v>
      </c>
      <c r="Q877" t="s">
        <v>789</v>
      </c>
      <c r="R877" t="s">
        <v>954</v>
      </c>
      <c r="S877" s="2">
        <v>43914</v>
      </c>
      <c r="T877" t="s">
        <v>961</v>
      </c>
      <c r="U877">
        <v>0</v>
      </c>
      <c r="V877" t="s">
        <v>973</v>
      </c>
      <c r="X877">
        <v>0</v>
      </c>
      <c r="AA877">
        <v>1</v>
      </c>
      <c r="AB877">
        <v>0</v>
      </c>
      <c r="AC877" t="s">
        <v>999</v>
      </c>
      <c r="AG877">
        <v>0</v>
      </c>
      <c r="AI877">
        <v>43.35535297</v>
      </c>
      <c r="AJ877" t="s">
        <v>973</v>
      </c>
      <c r="AL877">
        <v>-105.35063662</v>
      </c>
      <c r="AN877" t="s">
        <v>1313</v>
      </c>
      <c r="AO877">
        <v>1.683266886253463</v>
      </c>
      <c r="AP877" t="s">
        <v>1526</v>
      </c>
      <c r="AQ877">
        <v>2020</v>
      </c>
      <c r="AR877">
        <v>120</v>
      </c>
    </row>
    <row r="878" spans="1:44">
      <c r="A878" t="s">
        <v>44</v>
      </c>
      <c r="C878" s="2">
        <v>43914</v>
      </c>
      <c r="D878" t="s">
        <v>57</v>
      </c>
      <c r="E878">
        <v>120</v>
      </c>
      <c r="F878" t="s">
        <v>149</v>
      </c>
      <c r="G878" t="s">
        <v>263</v>
      </c>
      <c r="H878">
        <v>0.125</v>
      </c>
      <c r="I878">
        <v>389</v>
      </c>
      <c r="J878">
        <v>1519.54003906</v>
      </c>
      <c r="K878">
        <v>10</v>
      </c>
      <c r="L878">
        <v>39</v>
      </c>
      <c r="M878" t="s">
        <v>332</v>
      </c>
      <c r="N878">
        <v>71</v>
      </c>
      <c r="O878" t="s">
        <v>333</v>
      </c>
      <c r="P878" t="s">
        <v>471</v>
      </c>
      <c r="Q878" t="s">
        <v>793</v>
      </c>
      <c r="R878" t="s">
        <v>954</v>
      </c>
      <c r="S878" s="2">
        <v>43914</v>
      </c>
      <c r="T878" t="s">
        <v>961</v>
      </c>
      <c r="U878">
        <v>0</v>
      </c>
      <c r="V878" t="s">
        <v>973</v>
      </c>
      <c r="X878">
        <v>0</v>
      </c>
      <c r="AA878">
        <v>1</v>
      </c>
      <c r="AB878">
        <v>0</v>
      </c>
      <c r="AC878" t="s">
        <v>999</v>
      </c>
      <c r="AG878">
        <v>0</v>
      </c>
      <c r="AI878">
        <v>43.37010441</v>
      </c>
      <c r="AJ878" t="s">
        <v>973</v>
      </c>
      <c r="AL878">
        <v>-105.37095451</v>
      </c>
      <c r="AN878" t="s">
        <v>1317</v>
      </c>
      <c r="AO878">
        <v>2.791463052805534</v>
      </c>
      <c r="AP878" t="s">
        <v>1521</v>
      </c>
      <c r="AQ878">
        <v>2020</v>
      </c>
      <c r="AR878">
        <v>120</v>
      </c>
    </row>
    <row r="879" spans="1:44">
      <c r="A879" t="s">
        <v>44</v>
      </c>
      <c r="C879" s="2">
        <v>43914</v>
      </c>
      <c r="D879" t="s">
        <v>57</v>
      </c>
      <c r="E879">
        <v>120</v>
      </c>
      <c r="F879" t="s">
        <v>149</v>
      </c>
      <c r="G879" t="s">
        <v>263</v>
      </c>
      <c r="H879">
        <v>0.125</v>
      </c>
      <c r="I879">
        <v>389</v>
      </c>
      <c r="J879">
        <v>1519.54003906</v>
      </c>
      <c r="K879">
        <v>10</v>
      </c>
      <c r="L879">
        <v>39</v>
      </c>
      <c r="M879" t="s">
        <v>332</v>
      </c>
      <c r="N879">
        <v>71</v>
      </c>
      <c r="O879" t="s">
        <v>333</v>
      </c>
      <c r="P879" t="s">
        <v>471</v>
      </c>
      <c r="Q879" t="s">
        <v>793</v>
      </c>
      <c r="R879" t="s">
        <v>954</v>
      </c>
      <c r="S879" s="2">
        <v>43914</v>
      </c>
      <c r="T879" t="s">
        <v>961</v>
      </c>
      <c r="U879">
        <v>0</v>
      </c>
      <c r="V879" t="s">
        <v>973</v>
      </c>
      <c r="X879">
        <v>0</v>
      </c>
      <c r="AA879">
        <v>1</v>
      </c>
      <c r="AB879">
        <v>0</v>
      </c>
      <c r="AC879" t="s">
        <v>999</v>
      </c>
      <c r="AG879">
        <v>0</v>
      </c>
      <c r="AI879">
        <v>43.37010441</v>
      </c>
      <c r="AJ879" t="s">
        <v>973</v>
      </c>
      <c r="AL879">
        <v>-105.37095451</v>
      </c>
      <c r="AN879" t="s">
        <v>1317</v>
      </c>
      <c r="AO879">
        <v>2.791463052805534</v>
      </c>
      <c r="AP879" t="s">
        <v>1521</v>
      </c>
      <c r="AQ879">
        <v>2020</v>
      </c>
      <c r="AR879">
        <v>120</v>
      </c>
    </row>
    <row r="880" spans="1:44">
      <c r="A880" t="s">
        <v>44</v>
      </c>
      <c r="C880" s="2">
        <v>43914</v>
      </c>
      <c r="D880" t="s">
        <v>57</v>
      </c>
      <c r="E880">
        <v>120</v>
      </c>
      <c r="F880" t="s">
        <v>149</v>
      </c>
      <c r="G880" t="s">
        <v>263</v>
      </c>
      <c r="H880">
        <v>0.125</v>
      </c>
      <c r="I880">
        <v>389</v>
      </c>
      <c r="J880">
        <v>1519.54003906</v>
      </c>
      <c r="K880">
        <v>10</v>
      </c>
      <c r="L880">
        <v>39</v>
      </c>
      <c r="M880" t="s">
        <v>332</v>
      </c>
      <c r="N880">
        <v>71</v>
      </c>
      <c r="O880" t="s">
        <v>333</v>
      </c>
      <c r="P880" t="s">
        <v>471</v>
      </c>
      <c r="Q880" t="s">
        <v>793</v>
      </c>
      <c r="R880" t="s">
        <v>954</v>
      </c>
      <c r="S880" s="2">
        <v>43914</v>
      </c>
      <c r="T880" t="s">
        <v>961</v>
      </c>
      <c r="U880">
        <v>0</v>
      </c>
      <c r="V880" t="s">
        <v>973</v>
      </c>
      <c r="X880">
        <v>0</v>
      </c>
      <c r="AA880">
        <v>1</v>
      </c>
      <c r="AB880">
        <v>0</v>
      </c>
      <c r="AC880" t="s">
        <v>999</v>
      </c>
      <c r="AG880">
        <v>0</v>
      </c>
      <c r="AI880">
        <v>43.37010441</v>
      </c>
      <c r="AJ880" t="s">
        <v>973</v>
      </c>
      <c r="AL880">
        <v>-105.37095451</v>
      </c>
      <c r="AN880" t="s">
        <v>1317</v>
      </c>
      <c r="AO880">
        <v>2.791463052805534</v>
      </c>
      <c r="AP880" t="s">
        <v>1521</v>
      </c>
      <c r="AQ880">
        <v>2020</v>
      </c>
      <c r="AR880">
        <v>120</v>
      </c>
    </row>
    <row r="881" spans="1:44">
      <c r="A881" t="s">
        <v>44</v>
      </c>
      <c r="C881" s="2">
        <v>43914</v>
      </c>
      <c r="D881" t="s">
        <v>57</v>
      </c>
      <c r="E881">
        <v>120</v>
      </c>
      <c r="F881" t="s">
        <v>149</v>
      </c>
      <c r="G881" t="s">
        <v>263</v>
      </c>
      <c r="H881">
        <v>0.125</v>
      </c>
      <c r="I881">
        <v>389</v>
      </c>
      <c r="J881">
        <v>1519.54003906</v>
      </c>
      <c r="K881">
        <v>10</v>
      </c>
      <c r="L881">
        <v>39</v>
      </c>
      <c r="M881" t="s">
        <v>332</v>
      </c>
      <c r="N881">
        <v>71</v>
      </c>
      <c r="O881" t="s">
        <v>333</v>
      </c>
      <c r="P881" t="s">
        <v>471</v>
      </c>
      <c r="Q881" t="s">
        <v>793</v>
      </c>
      <c r="R881" t="s">
        <v>954</v>
      </c>
      <c r="S881" s="2">
        <v>43914</v>
      </c>
      <c r="T881" t="s">
        <v>961</v>
      </c>
      <c r="U881">
        <v>0</v>
      </c>
      <c r="V881" t="s">
        <v>973</v>
      </c>
      <c r="X881">
        <v>0</v>
      </c>
      <c r="AA881">
        <v>1</v>
      </c>
      <c r="AB881">
        <v>0</v>
      </c>
      <c r="AC881" t="s">
        <v>999</v>
      </c>
      <c r="AG881">
        <v>0</v>
      </c>
      <c r="AI881">
        <v>43.37010441</v>
      </c>
      <c r="AJ881" t="s">
        <v>973</v>
      </c>
      <c r="AL881">
        <v>-105.37095451</v>
      </c>
      <c r="AN881" t="s">
        <v>1317</v>
      </c>
      <c r="AO881">
        <v>2.791463052805534</v>
      </c>
      <c r="AP881" t="s">
        <v>1521</v>
      </c>
      <c r="AQ881">
        <v>2020</v>
      </c>
      <c r="AR881">
        <v>120</v>
      </c>
    </row>
    <row r="882" spans="1:44">
      <c r="A882" t="s">
        <v>44</v>
      </c>
      <c r="C882" s="2">
        <v>43914</v>
      </c>
      <c r="D882" t="s">
        <v>57</v>
      </c>
      <c r="E882">
        <v>120</v>
      </c>
      <c r="F882" t="s">
        <v>149</v>
      </c>
      <c r="G882" t="s">
        <v>263</v>
      </c>
      <c r="H882">
        <v>0.125</v>
      </c>
      <c r="I882">
        <v>357</v>
      </c>
      <c r="J882">
        <v>320</v>
      </c>
      <c r="K882">
        <v>22</v>
      </c>
      <c r="L882">
        <v>39</v>
      </c>
      <c r="M882" t="s">
        <v>332</v>
      </c>
      <c r="N882">
        <v>71</v>
      </c>
      <c r="O882" t="s">
        <v>333</v>
      </c>
      <c r="P882" t="s">
        <v>468</v>
      </c>
      <c r="Q882" t="s">
        <v>790</v>
      </c>
      <c r="R882" t="s">
        <v>954</v>
      </c>
      <c r="S882" s="2">
        <v>43914</v>
      </c>
      <c r="T882" t="s">
        <v>961</v>
      </c>
      <c r="U882">
        <v>0</v>
      </c>
      <c r="V882" t="s">
        <v>973</v>
      </c>
      <c r="X882">
        <v>0</v>
      </c>
      <c r="AA882">
        <v>1</v>
      </c>
      <c r="AB882">
        <v>0</v>
      </c>
      <c r="AC882" t="s">
        <v>999</v>
      </c>
      <c r="AG882">
        <v>0</v>
      </c>
      <c r="AI882">
        <v>43.34073866</v>
      </c>
      <c r="AJ882" t="s">
        <v>973</v>
      </c>
      <c r="AL882">
        <v>-105.37043556</v>
      </c>
      <c r="AN882" t="s">
        <v>1314</v>
      </c>
      <c r="AO882">
        <v>2.946756414990331</v>
      </c>
      <c r="AP882" t="s">
        <v>1522</v>
      </c>
      <c r="AQ882">
        <v>2020</v>
      </c>
      <c r="AR882">
        <v>120</v>
      </c>
    </row>
    <row r="883" spans="1:44">
      <c r="A883" t="s">
        <v>44</v>
      </c>
      <c r="B883" s="2">
        <v>43914</v>
      </c>
      <c r="C883" s="2">
        <v>43914</v>
      </c>
      <c r="D883" t="s">
        <v>57</v>
      </c>
      <c r="E883">
        <v>120</v>
      </c>
      <c r="F883" t="s">
        <v>149</v>
      </c>
      <c r="G883" t="s">
        <v>263</v>
      </c>
      <c r="H883">
        <v>0.125</v>
      </c>
      <c r="I883">
        <v>203</v>
      </c>
      <c r="J883">
        <v>240</v>
      </c>
      <c r="K883">
        <v>14</v>
      </c>
      <c r="L883">
        <v>39</v>
      </c>
      <c r="M883" t="s">
        <v>332</v>
      </c>
      <c r="N883">
        <v>71</v>
      </c>
      <c r="O883" t="s">
        <v>333</v>
      </c>
      <c r="P883" t="s">
        <v>469</v>
      </c>
      <c r="Q883" t="s">
        <v>791</v>
      </c>
      <c r="R883" t="s">
        <v>954</v>
      </c>
      <c r="S883" s="2">
        <v>43914</v>
      </c>
      <c r="T883" t="s">
        <v>961</v>
      </c>
      <c r="U883">
        <v>0</v>
      </c>
      <c r="V883" t="s">
        <v>973</v>
      </c>
      <c r="X883">
        <v>0</v>
      </c>
      <c r="AA883">
        <v>1</v>
      </c>
      <c r="AB883">
        <v>0</v>
      </c>
      <c r="AC883" t="s">
        <v>999</v>
      </c>
      <c r="AG883">
        <v>0</v>
      </c>
      <c r="AI883">
        <v>43.35535297</v>
      </c>
      <c r="AJ883" t="s">
        <v>973</v>
      </c>
      <c r="AL883">
        <v>-105.35063662</v>
      </c>
      <c r="AN883" t="s">
        <v>1313</v>
      </c>
      <c r="AO883">
        <v>1.683266886253463</v>
      </c>
      <c r="AP883" t="s">
        <v>1526</v>
      </c>
      <c r="AQ883">
        <v>2020</v>
      </c>
      <c r="AR883">
        <v>120</v>
      </c>
    </row>
    <row r="884" spans="1:44">
      <c r="A884" t="s">
        <v>44</v>
      </c>
      <c r="B884" s="2">
        <v>43914</v>
      </c>
      <c r="C884" s="2">
        <v>43914</v>
      </c>
      <c r="D884" t="s">
        <v>57</v>
      </c>
      <c r="E884">
        <v>120</v>
      </c>
      <c r="F884" t="s">
        <v>149</v>
      </c>
      <c r="G884" t="s">
        <v>263</v>
      </c>
      <c r="H884">
        <v>0.125</v>
      </c>
      <c r="I884">
        <v>203</v>
      </c>
      <c r="J884">
        <v>240</v>
      </c>
      <c r="K884">
        <v>14</v>
      </c>
      <c r="L884">
        <v>39</v>
      </c>
      <c r="M884" t="s">
        <v>332</v>
      </c>
      <c r="N884">
        <v>71</v>
      </c>
      <c r="O884" t="s">
        <v>333</v>
      </c>
      <c r="P884" t="s">
        <v>469</v>
      </c>
      <c r="Q884" t="s">
        <v>791</v>
      </c>
      <c r="R884" t="s">
        <v>954</v>
      </c>
      <c r="S884" s="2">
        <v>43914</v>
      </c>
      <c r="T884" t="s">
        <v>961</v>
      </c>
      <c r="U884">
        <v>0</v>
      </c>
      <c r="V884" t="s">
        <v>973</v>
      </c>
      <c r="X884">
        <v>0</v>
      </c>
      <c r="AA884">
        <v>1</v>
      </c>
      <c r="AB884">
        <v>0</v>
      </c>
      <c r="AC884" t="s">
        <v>999</v>
      </c>
      <c r="AG884">
        <v>0</v>
      </c>
      <c r="AI884">
        <v>43.35535297</v>
      </c>
      <c r="AJ884" t="s">
        <v>973</v>
      </c>
      <c r="AL884">
        <v>-105.35063662</v>
      </c>
      <c r="AN884" t="s">
        <v>1313</v>
      </c>
      <c r="AO884">
        <v>1.683266886253463</v>
      </c>
      <c r="AP884" t="s">
        <v>1526</v>
      </c>
      <c r="AQ884">
        <v>2020</v>
      </c>
      <c r="AR884">
        <v>120</v>
      </c>
    </row>
    <row r="885" spans="1:44">
      <c r="A885" t="s">
        <v>44</v>
      </c>
      <c r="C885" s="2">
        <v>41310</v>
      </c>
      <c r="D885" t="s">
        <v>109</v>
      </c>
      <c r="E885">
        <v>120</v>
      </c>
      <c r="F885" t="s">
        <v>148</v>
      </c>
      <c r="G885" t="s">
        <v>244</v>
      </c>
      <c r="H885">
        <v>0.125</v>
      </c>
      <c r="I885">
        <v>145</v>
      </c>
      <c r="J885">
        <v>600</v>
      </c>
      <c r="K885">
        <v>30</v>
      </c>
      <c r="L885">
        <v>39</v>
      </c>
      <c r="M885" t="s">
        <v>332</v>
      </c>
      <c r="N885">
        <v>70</v>
      </c>
      <c r="O885" t="s">
        <v>333</v>
      </c>
      <c r="P885" t="s">
        <v>470</v>
      </c>
      <c r="Q885" t="s">
        <v>792</v>
      </c>
      <c r="R885" t="s">
        <v>954</v>
      </c>
      <c r="S885" s="2">
        <v>41310</v>
      </c>
      <c r="T885" t="s">
        <v>961</v>
      </c>
      <c r="U885">
        <v>0</v>
      </c>
      <c r="V885" t="s">
        <v>973</v>
      </c>
      <c r="AA885">
        <v>1</v>
      </c>
      <c r="AB885">
        <v>0</v>
      </c>
      <c r="AC885" t="s">
        <v>977</v>
      </c>
      <c r="AI885">
        <v>43.32687621</v>
      </c>
      <c r="AJ885" t="s">
        <v>973</v>
      </c>
      <c r="AL885">
        <v>-105.31053492</v>
      </c>
      <c r="AN885" t="s">
        <v>1315</v>
      </c>
      <c r="AO885">
        <v>2.251639851972266</v>
      </c>
      <c r="AP885" t="s">
        <v>1524</v>
      </c>
      <c r="AQ885">
        <v>2013</v>
      </c>
      <c r="AR885">
        <v>120</v>
      </c>
    </row>
    <row r="886" spans="1:44">
      <c r="A886" t="s">
        <v>44</v>
      </c>
      <c r="C886" s="2">
        <v>43914</v>
      </c>
      <c r="D886" t="s">
        <v>57</v>
      </c>
      <c r="E886">
        <v>120</v>
      </c>
      <c r="F886" t="s">
        <v>149</v>
      </c>
      <c r="G886" t="s">
        <v>263</v>
      </c>
      <c r="H886">
        <v>0.125</v>
      </c>
      <c r="I886">
        <v>526</v>
      </c>
      <c r="J886">
        <v>320</v>
      </c>
      <c r="K886">
        <v>14</v>
      </c>
      <c r="L886">
        <v>39</v>
      </c>
      <c r="M886" t="s">
        <v>332</v>
      </c>
      <c r="N886">
        <v>71</v>
      </c>
      <c r="O886" t="s">
        <v>333</v>
      </c>
      <c r="P886" t="s">
        <v>467</v>
      </c>
      <c r="Q886" t="s">
        <v>789</v>
      </c>
      <c r="R886" t="s">
        <v>954</v>
      </c>
      <c r="S886" s="2">
        <v>43914</v>
      </c>
      <c r="T886" t="s">
        <v>961</v>
      </c>
      <c r="U886">
        <v>0</v>
      </c>
      <c r="V886" t="s">
        <v>973</v>
      </c>
      <c r="X886">
        <v>0</v>
      </c>
      <c r="AA886">
        <v>1</v>
      </c>
      <c r="AB886">
        <v>0</v>
      </c>
      <c r="AC886" t="s">
        <v>999</v>
      </c>
      <c r="AG886">
        <v>0</v>
      </c>
      <c r="AI886">
        <v>43.35535297</v>
      </c>
      <c r="AJ886" t="s">
        <v>973</v>
      </c>
      <c r="AL886">
        <v>-105.35063662</v>
      </c>
      <c r="AN886" t="s">
        <v>1313</v>
      </c>
      <c r="AO886">
        <v>2.295824810493116</v>
      </c>
      <c r="AP886" t="s">
        <v>1521</v>
      </c>
      <c r="AQ886">
        <v>2020</v>
      </c>
      <c r="AR886">
        <v>35</v>
      </c>
    </row>
    <row r="887" spans="1:44">
      <c r="A887" t="s">
        <v>44</v>
      </c>
      <c r="B887" s="2">
        <v>43914</v>
      </c>
      <c r="C887" s="2">
        <v>43914</v>
      </c>
      <c r="D887" t="s">
        <v>57</v>
      </c>
      <c r="E887">
        <v>120</v>
      </c>
      <c r="F887" t="s">
        <v>149</v>
      </c>
      <c r="G887" t="s">
        <v>263</v>
      </c>
      <c r="H887">
        <v>0.125</v>
      </c>
      <c r="I887">
        <v>203</v>
      </c>
      <c r="J887">
        <v>240</v>
      </c>
      <c r="K887">
        <v>14</v>
      </c>
      <c r="L887">
        <v>39</v>
      </c>
      <c r="M887" t="s">
        <v>332</v>
      </c>
      <c r="N887">
        <v>71</v>
      </c>
      <c r="O887" t="s">
        <v>333</v>
      </c>
      <c r="P887" t="s">
        <v>469</v>
      </c>
      <c r="Q887" t="s">
        <v>791</v>
      </c>
      <c r="R887" t="s">
        <v>954</v>
      </c>
      <c r="S887" s="2">
        <v>43914</v>
      </c>
      <c r="T887" t="s">
        <v>961</v>
      </c>
      <c r="U887">
        <v>0</v>
      </c>
      <c r="V887" t="s">
        <v>973</v>
      </c>
      <c r="X887">
        <v>0</v>
      </c>
      <c r="AA887">
        <v>1</v>
      </c>
      <c r="AB887">
        <v>0</v>
      </c>
      <c r="AC887" t="s">
        <v>999</v>
      </c>
      <c r="AG887">
        <v>0</v>
      </c>
      <c r="AI887">
        <v>43.35535297</v>
      </c>
      <c r="AJ887" t="s">
        <v>973</v>
      </c>
      <c r="AL887">
        <v>-105.35063662</v>
      </c>
      <c r="AN887" t="s">
        <v>1313</v>
      </c>
      <c r="AO887">
        <v>2.295824810493116</v>
      </c>
      <c r="AP887" t="s">
        <v>1521</v>
      </c>
      <c r="AQ887">
        <v>2020</v>
      </c>
      <c r="AR887">
        <v>35</v>
      </c>
    </row>
    <row r="888" spans="1:44">
      <c r="A888" t="s">
        <v>44</v>
      </c>
      <c r="B888" s="2">
        <v>43914</v>
      </c>
      <c r="C888" s="2">
        <v>43914</v>
      </c>
      <c r="D888" t="s">
        <v>57</v>
      </c>
      <c r="E888">
        <v>120</v>
      </c>
      <c r="F888" t="s">
        <v>149</v>
      </c>
      <c r="G888" t="s">
        <v>263</v>
      </c>
      <c r="H888">
        <v>0.125</v>
      </c>
      <c r="I888">
        <v>203</v>
      </c>
      <c r="J888">
        <v>240</v>
      </c>
      <c r="K888">
        <v>14</v>
      </c>
      <c r="L888">
        <v>39</v>
      </c>
      <c r="M888" t="s">
        <v>332</v>
      </c>
      <c r="N888">
        <v>71</v>
      </c>
      <c r="O888" t="s">
        <v>333</v>
      </c>
      <c r="P888" t="s">
        <v>469</v>
      </c>
      <c r="Q888" t="s">
        <v>791</v>
      </c>
      <c r="R888" t="s">
        <v>954</v>
      </c>
      <c r="S888" s="2">
        <v>43914</v>
      </c>
      <c r="T888" t="s">
        <v>961</v>
      </c>
      <c r="U888">
        <v>0</v>
      </c>
      <c r="V888" t="s">
        <v>973</v>
      </c>
      <c r="X888">
        <v>0</v>
      </c>
      <c r="AA888">
        <v>1</v>
      </c>
      <c r="AB888">
        <v>0</v>
      </c>
      <c r="AC888" t="s">
        <v>999</v>
      </c>
      <c r="AG888">
        <v>0</v>
      </c>
      <c r="AI888">
        <v>43.35535297</v>
      </c>
      <c r="AJ888" t="s">
        <v>973</v>
      </c>
      <c r="AL888">
        <v>-105.35063662</v>
      </c>
      <c r="AN888" t="s">
        <v>1313</v>
      </c>
      <c r="AO888">
        <v>2.295824810493116</v>
      </c>
      <c r="AP888" t="s">
        <v>1521</v>
      </c>
      <c r="AQ888">
        <v>2020</v>
      </c>
      <c r="AR888">
        <v>35</v>
      </c>
    </row>
    <row r="889" spans="1:44">
      <c r="A889" t="s">
        <v>44</v>
      </c>
      <c r="C889" s="2">
        <v>41310</v>
      </c>
      <c r="D889" t="s">
        <v>109</v>
      </c>
      <c r="E889">
        <v>120</v>
      </c>
      <c r="F889" t="s">
        <v>148</v>
      </c>
      <c r="G889" t="s">
        <v>244</v>
      </c>
      <c r="H889">
        <v>0.125</v>
      </c>
      <c r="I889">
        <v>145</v>
      </c>
      <c r="J889">
        <v>600</v>
      </c>
      <c r="K889">
        <v>30</v>
      </c>
      <c r="L889">
        <v>39</v>
      </c>
      <c r="M889" t="s">
        <v>332</v>
      </c>
      <c r="N889">
        <v>70</v>
      </c>
      <c r="O889" t="s">
        <v>333</v>
      </c>
      <c r="P889" t="s">
        <v>470</v>
      </c>
      <c r="Q889" t="s">
        <v>792</v>
      </c>
      <c r="R889" t="s">
        <v>954</v>
      </c>
      <c r="S889" s="2">
        <v>41310</v>
      </c>
      <c r="T889" t="s">
        <v>961</v>
      </c>
      <c r="U889">
        <v>0</v>
      </c>
      <c r="V889" t="s">
        <v>973</v>
      </c>
      <c r="AA889">
        <v>1</v>
      </c>
      <c r="AB889">
        <v>0</v>
      </c>
      <c r="AC889" t="s">
        <v>977</v>
      </c>
      <c r="AI889">
        <v>43.32687621</v>
      </c>
      <c r="AJ889" t="s">
        <v>973</v>
      </c>
      <c r="AL889">
        <v>-105.31053492</v>
      </c>
      <c r="AN889" t="s">
        <v>1315</v>
      </c>
      <c r="AO889">
        <v>1.305356159089426</v>
      </c>
      <c r="AP889" t="s">
        <v>1524</v>
      </c>
      <c r="AQ889">
        <v>2013</v>
      </c>
      <c r="AR889">
        <v>35</v>
      </c>
    </row>
    <row r="890" spans="1:44">
      <c r="A890" t="s">
        <v>44</v>
      </c>
      <c r="C890" s="2">
        <v>41310</v>
      </c>
      <c r="D890" t="s">
        <v>109</v>
      </c>
      <c r="E890">
        <v>120</v>
      </c>
      <c r="F890" t="s">
        <v>148</v>
      </c>
      <c r="G890" t="s">
        <v>244</v>
      </c>
      <c r="H890">
        <v>0.125</v>
      </c>
      <c r="I890">
        <v>145</v>
      </c>
      <c r="J890">
        <v>600</v>
      </c>
      <c r="K890">
        <v>31</v>
      </c>
      <c r="L890">
        <v>39</v>
      </c>
      <c r="M890" t="s">
        <v>332</v>
      </c>
      <c r="N890">
        <v>70</v>
      </c>
      <c r="O890" t="s">
        <v>333</v>
      </c>
      <c r="P890" t="s">
        <v>470</v>
      </c>
      <c r="Q890" t="s">
        <v>792</v>
      </c>
      <c r="R890" t="s">
        <v>954</v>
      </c>
      <c r="S890" s="2">
        <v>41310</v>
      </c>
      <c r="T890" t="s">
        <v>961</v>
      </c>
      <c r="U890">
        <v>0</v>
      </c>
      <c r="V890" t="s">
        <v>973</v>
      </c>
      <c r="AA890">
        <v>1</v>
      </c>
      <c r="AB890">
        <v>0</v>
      </c>
      <c r="AC890" t="s">
        <v>977</v>
      </c>
      <c r="AI890">
        <v>43.31247941</v>
      </c>
      <c r="AJ890" t="s">
        <v>973</v>
      </c>
      <c r="AL890">
        <v>-105.31037463</v>
      </c>
      <c r="AN890" t="s">
        <v>1316</v>
      </c>
      <c r="AO890">
        <v>2.293075215517185</v>
      </c>
      <c r="AP890" t="s">
        <v>1524</v>
      </c>
      <c r="AQ890">
        <v>2013</v>
      </c>
      <c r="AR890">
        <v>35</v>
      </c>
    </row>
    <row r="891" spans="1:44">
      <c r="A891" t="s">
        <v>44</v>
      </c>
      <c r="C891" s="2">
        <v>43040</v>
      </c>
      <c r="D891" t="s">
        <v>63</v>
      </c>
      <c r="E891">
        <v>60</v>
      </c>
      <c r="F891" t="s">
        <v>156</v>
      </c>
      <c r="G891" t="s">
        <v>268</v>
      </c>
      <c r="H891">
        <v>0.1667</v>
      </c>
      <c r="I891">
        <v>302</v>
      </c>
      <c r="J891">
        <v>80</v>
      </c>
      <c r="K891">
        <v>8</v>
      </c>
      <c r="L891">
        <v>39</v>
      </c>
      <c r="M891" t="s">
        <v>332</v>
      </c>
      <c r="N891">
        <v>69</v>
      </c>
      <c r="O891" t="s">
        <v>333</v>
      </c>
      <c r="P891" t="s">
        <v>472</v>
      </c>
      <c r="Q891" t="s">
        <v>794</v>
      </c>
      <c r="R891" t="s">
        <v>954</v>
      </c>
      <c r="S891" s="2">
        <v>43040</v>
      </c>
      <c r="T891" t="s">
        <v>961</v>
      </c>
      <c r="U891">
        <v>0</v>
      </c>
      <c r="V891" t="s">
        <v>973</v>
      </c>
      <c r="X891">
        <v>0</v>
      </c>
      <c r="AA891">
        <v>0</v>
      </c>
      <c r="AB891">
        <v>0</v>
      </c>
      <c r="AC891" t="s">
        <v>1005</v>
      </c>
      <c r="AG891">
        <v>0</v>
      </c>
      <c r="AI891">
        <v>43.37079964</v>
      </c>
      <c r="AJ891" t="s">
        <v>973</v>
      </c>
      <c r="AL891">
        <v>-105.1700654</v>
      </c>
      <c r="AN891" t="s">
        <v>1318</v>
      </c>
      <c r="AO891">
        <v>2.576410872970354</v>
      </c>
      <c r="AP891" t="s">
        <v>1523</v>
      </c>
      <c r="AQ891">
        <v>2017</v>
      </c>
      <c r="AR891">
        <v>29</v>
      </c>
    </row>
    <row r="892" spans="1:44">
      <c r="A892" t="s">
        <v>44</v>
      </c>
      <c r="B892" s="2">
        <v>43052</v>
      </c>
      <c r="C892" s="2">
        <v>43087</v>
      </c>
      <c r="D892" t="s">
        <v>111</v>
      </c>
      <c r="E892">
        <v>60</v>
      </c>
      <c r="F892" t="s">
        <v>209</v>
      </c>
      <c r="G892" t="s">
        <v>269</v>
      </c>
      <c r="J892">
        <v>2608.87011718</v>
      </c>
      <c r="K892">
        <v>13</v>
      </c>
      <c r="L892">
        <v>39</v>
      </c>
      <c r="M892" t="s">
        <v>332</v>
      </c>
      <c r="N892">
        <v>70</v>
      </c>
      <c r="O892" t="s">
        <v>333</v>
      </c>
      <c r="P892" t="s">
        <v>473</v>
      </c>
      <c r="Q892" t="s">
        <v>795</v>
      </c>
      <c r="R892" t="s">
        <v>956</v>
      </c>
      <c r="S892" s="2">
        <v>43059</v>
      </c>
      <c r="T892" t="s">
        <v>961</v>
      </c>
      <c r="U892">
        <v>0</v>
      </c>
      <c r="V892" t="s">
        <v>973</v>
      </c>
      <c r="X892">
        <v>0</v>
      </c>
      <c r="AA892">
        <v>0</v>
      </c>
      <c r="AB892">
        <v>0</v>
      </c>
      <c r="AC892" t="s">
        <v>1006</v>
      </c>
      <c r="AG892">
        <v>0</v>
      </c>
      <c r="AI892">
        <v>43.35676507</v>
      </c>
      <c r="AJ892" t="s">
        <v>973</v>
      </c>
      <c r="AL892">
        <v>-105.21084583</v>
      </c>
      <c r="AN892" t="s">
        <v>1319</v>
      </c>
      <c r="AO892">
        <v>1.999648943414286</v>
      </c>
      <c r="AP892" t="s">
        <v>1524</v>
      </c>
      <c r="AQ892">
        <v>2017</v>
      </c>
      <c r="AR892">
        <v>29</v>
      </c>
    </row>
    <row r="893" spans="1:44">
      <c r="A893" t="s">
        <v>44</v>
      </c>
      <c r="B893" s="2">
        <v>43052</v>
      </c>
      <c r="C893" s="2">
        <v>43087</v>
      </c>
      <c r="D893" t="s">
        <v>111</v>
      </c>
      <c r="E893">
        <v>60</v>
      </c>
      <c r="F893" t="s">
        <v>209</v>
      </c>
      <c r="G893" t="s">
        <v>269</v>
      </c>
      <c r="J893">
        <v>2608.87011718</v>
      </c>
      <c r="K893">
        <v>13</v>
      </c>
      <c r="L893">
        <v>39</v>
      </c>
      <c r="M893" t="s">
        <v>332</v>
      </c>
      <c r="N893">
        <v>70</v>
      </c>
      <c r="O893" t="s">
        <v>333</v>
      </c>
      <c r="P893" t="s">
        <v>473</v>
      </c>
      <c r="Q893" t="s">
        <v>795</v>
      </c>
      <c r="R893" t="s">
        <v>956</v>
      </c>
      <c r="S893" s="2">
        <v>43059</v>
      </c>
      <c r="T893" t="s">
        <v>961</v>
      </c>
      <c r="U893">
        <v>0</v>
      </c>
      <c r="V893" t="s">
        <v>973</v>
      </c>
      <c r="X893">
        <v>0</v>
      </c>
      <c r="AA893">
        <v>0</v>
      </c>
      <c r="AB893">
        <v>0</v>
      </c>
      <c r="AC893" t="s">
        <v>1006</v>
      </c>
      <c r="AG893">
        <v>0</v>
      </c>
      <c r="AI893">
        <v>43.35676507</v>
      </c>
      <c r="AJ893" t="s">
        <v>973</v>
      </c>
      <c r="AL893">
        <v>-105.21084583</v>
      </c>
      <c r="AN893" t="s">
        <v>1319</v>
      </c>
      <c r="AO893">
        <v>1.999648943414286</v>
      </c>
      <c r="AP893" t="s">
        <v>1524</v>
      </c>
      <c r="AQ893">
        <v>2017</v>
      </c>
      <c r="AR893">
        <v>29</v>
      </c>
    </row>
    <row r="894" spans="1:44">
      <c r="A894" t="s">
        <v>44</v>
      </c>
      <c r="B894" s="2">
        <v>43307</v>
      </c>
      <c r="C894" s="2">
        <v>43376</v>
      </c>
      <c r="D894" t="s">
        <v>112</v>
      </c>
      <c r="E894">
        <v>60</v>
      </c>
      <c r="F894" t="s">
        <v>210</v>
      </c>
      <c r="G894" t="s">
        <v>298</v>
      </c>
      <c r="H894">
        <v>0.1667</v>
      </c>
      <c r="J894">
        <v>320</v>
      </c>
      <c r="K894">
        <v>13</v>
      </c>
      <c r="L894">
        <v>39</v>
      </c>
      <c r="M894" t="s">
        <v>332</v>
      </c>
      <c r="N894">
        <v>70</v>
      </c>
      <c r="O894" t="s">
        <v>333</v>
      </c>
      <c r="P894" t="s">
        <v>474</v>
      </c>
      <c r="Q894" t="s">
        <v>796</v>
      </c>
      <c r="R894" t="s">
        <v>954</v>
      </c>
      <c r="S894" s="2">
        <v>43307</v>
      </c>
      <c r="T894" t="s">
        <v>961</v>
      </c>
      <c r="U894">
        <v>0</v>
      </c>
      <c r="V894" t="s">
        <v>973</v>
      </c>
      <c r="X894">
        <v>0</v>
      </c>
      <c r="AA894">
        <v>0</v>
      </c>
      <c r="AB894">
        <v>0</v>
      </c>
      <c r="AC894" t="s">
        <v>1046</v>
      </c>
      <c r="AG894">
        <v>0</v>
      </c>
      <c r="AI894">
        <v>43.35676507</v>
      </c>
      <c r="AJ894" t="s">
        <v>973</v>
      </c>
      <c r="AL894">
        <v>-105.21084583</v>
      </c>
      <c r="AN894" t="s">
        <v>1319</v>
      </c>
      <c r="AO894">
        <v>1.999648943414286</v>
      </c>
      <c r="AP894" t="s">
        <v>1524</v>
      </c>
      <c r="AQ894">
        <v>2018</v>
      </c>
      <c r="AR894">
        <v>29</v>
      </c>
    </row>
    <row r="895" spans="1:44">
      <c r="A895" t="s">
        <v>44</v>
      </c>
      <c r="B895" s="2">
        <v>43307</v>
      </c>
      <c r="C895" s="2">
        <v>43376</v>
      </c>
      <c r="D895" t="s">
        <v>112</v>
      </c>
      <c r="E895">
        <v>60</v>
      </c>
      <c r="F895" t="s">
        <v>210</v>
      </c>
      <c r="G895" t="s">
        <v>298</v>
      </c>
      <c r="H895">
        <v>0.1667</v>
      </c>
      <c r="J895">
        <v>320</v>
      </c>
      <c r="K895">
        <v>14</v>
      </c>
      <c r="L895">
        <v>39</v>
      </c>
      <c r="M895" t="s">
        <v>332</v>
      </c>
      <c r="N895">
        <v>70</v>
      </c>
      <c r="O895" t="s">
        <v>333</v>
      </c>
      <c r="P895" t="s">
        <v>474</v>
      </c>
      <c r="Q895" t="s">
        <v>796</v>
      </c>
      <c r="R895" t="s">
        <v>954</v>
      </c>
      <c r="S895" s="2">
        <v>43307</v>
      </c>
      <c r="T895" t="s">
        <v>961</v>
      </c>
      <c r="U895">
        <v>0</v>
      </c>
      <c r="V895" t="s">
        <v>973</v>
      </c>
      <c r="X895">
        <v>0</v>
      </c>
      <c r="AA895">
        <v>0</v>
      </c>
      <c r="AB895">
        <v>0</v>
      </c>
      <c r="AC895" t="s">
        <v>1046</v>
      </c>
      <c r="AG895">
        <v>0</v>
      </c>
      <c r="AI895">
        <v>43.35658189</v>
      </c>
      <c r="AJ895" t="s">
        <v>973</v>
      </c>
      <c r="AL895">
        <v>-105.23072107</v>
      </c>
      <c r="AN895" t="s">
        <v>1320</v>
      </c>
      <c r="AO895">
        <v>2.100127220040005</v>
      </c>
      <c r="AP895" t="s">
        <v>1522</v>
      </c>
      <c r="AQ895">
        <v>2018</v>
      </c>
      <c r="AR895">
        <v>29</v>
      </c>
    </row>
    <row r="896" spans="1:44">
      <c r="A896" t="s">
        <v>44</v>
      </c>
      <c r="B896" s="2">
        <v>43307</v>
      </c>
      <c r="C896" s="2">
        <v>43376</v>
      </c>
      <c r="D896" t="s">
        <v>112</v>
      </c>
      <c r="E896">
        <v>60</v>
      </c>
      <c r="F896" t="s">
        <v>210</v>
      </c>
      <c r="G896" t="s">
        <v>298</v>
      </c>
      <c r="H896">
        <v>0.1667</v>
      </c>
      <c r="J896">
        <v>320</v>
      </c>
      <c r="K896">
        <v>13</v>
      </c>
      <c r="L896">
        <v>39</v>
      </c>
      <c r="M896" t="s">
        <v>332</v>
      </c>
      <c r="N896">
        <v>70</v>
      </c>
      <c r="O896" t="s">
        <v>333</v>
      </c>
      <c r="P896" t="s">
        <v>474</v>
      </c>
      <c r="Q896" t="s">
        <v>796</v>
      </c>
      <c r="R896" t="s">
        <v>954</v>
      </c>
      <c r="S896" s="2">
        <v>43307</v>
      </c>
      <c r="T896" t="s">
        <v>961</v>
      </c>
      <c r="U896">
        <v>0</v>
      </c>
      <c r="V896" t="s">
        <v>973</v>
      </c>
      <c r="X896">
        <v>0</v>
      </c>
      <c r="AA896">
        <v>0</v>
      </c>
      <c r="AB896">
        <v>0</v>
      </c>
      <c r="AC896" t="s">
        <v>1046</v>
      </c>
      <c r="AG896">
        <v>0</v>
      </c>
      <c r="AI896">
        <v>43.35676507</v>
      </c>
      <c r="AJ896" t="s">
        <v>973</v>
      </c>
      <c r="AL896">
        <v>-105.21084583</v>
      </c>
      <c r="AN896" t="s">
        <v>1319</v>
      </c>
      <c r="AO896">
        <v>1.999648943414286</v>
      </c>
      <c r="AP896" t="s">
        <v>1524</v>
      </c>
      <c r="AQ896">
        <v>2018</v>
      </c>
      <c r="AR896">
        <v>29</v>
      </c>
    </row>
    <row r="897" spans="1:44">
      <c r="A897" t="s">
        <v>44</v>
      </c>
      <c r="B897" s="2">
        <v>43307</v>
      </c>
      <c r="C897" s="2">
        <v>43376</v>
      </c>
      <c r="D897" t="s">
        <v>112</v>
      </c>
      <c r="E897">
        <v>60</v>
      </c>
      <c r="F897" t="s">
        <v>210</v>
      </c>
      <c r="G897" t="s">
        <v>298</v>
      </c>
      <c r="H897">
        <v>0.1667</v>
      </c>
      <c r="J897">
        <v>320</v>
      </c>
      <c r="K897">
        <v>14</v>
      </c>
      <c r="L897">
        <v>39</v>
      </c>
      <c r="M897" t="s">
        <v>332</v>
      </c>
      <c r="N897">
        <v>70</v>
      </c>
      <c r="O897" t="s">
        <v>333</v>
      </c>
      <c r="P897" t="s">
        <v>474</v>
      </c>
      <c r="Q897" t="s">
        <v>796</v>
      </c>
      <c r="R897" t="s">
        <v>954</v>
      </c>
      <c r="S897" s="2">
        <v>43307</v>
      </c>
      <c r="T897" t="s">
        <v>961</v>
      </c>
      <c r="U897">
        <v>0</v>
      </c>
      <c r="V897" t="s">
        <v>973</v>
      </c>
      <c r="X897">
        <v>0</v>
      </c>
      <c r="AA897">
        <v>0</v>
      </c>
      <c r="AB897">
        <v>0</v>
      </c>
      <c r="AC897" t="s">
        <v>1046</v>
      </c>
      <c r="AG897">
        <v>0</v>
      </c>
      <c r="AI897">
        <v>43.35658189</v>
      </c>
      <c r="AJ897" t="s">
        <v>973</v>
      </c>
      <c r="AL897">
        <v>-105.23072107</v>
      </c>
      <c r="AN897" t="s">
        <v>1320</v>
      </c>
      <c r="AO897">
        <v>2.100127220040005</v>
      </c>
      <c r="AP897" t="s">
        <v>1522</v>
      </c>
      <c r="AQ897">
        <v>2018</v>
      </c>
      <c r="AR897">
        <v>29</v>
      </c>
    </row>
    <row r="898" spans="1:44">
      <c r="A898" t="s">
        <v>44</v>
      </c>
      <c r="B898" s="2">
        <v>43800</v>
      </c>
      <c r="C898" s="2">
        <v>43538</v>
      </c>
      <c r="D898" t="s">
        <v>113</v>
      </c>
      <c r="E898">
        <v>36</v>
      </c>
      <c r="F898" t="s">
        <v>211</v>
      </c>
      <c r="G898" t="s">
        <v>299</v>
      </c>
      <c r="J898">
        <v>432.85998535</v>
      </c>
      <c r="K898">
        <v>18</v>
      </c>
      <c r="L898">
        <v>39</v>
      </c>
      <c r="M898" t="s">
        <v>332</v>
      </c>
      <c r="N898">
        <v>69</v>
      </c>
      <c r="O898" t="s">
        <v>333</v>
      </c>
      <c r="P898" t="s">
        <v>475</v>
      </c>
      <c r="Q898" t="s">
        <v>797</v>
      </c>
      <c r="R898" t="s">
        <v>956</v>
      </c>
      <c r="S898" s="2">
        <v>43500</v>
      </c>
      <c r="T898" t="s">
        <v>961</v>
      </c>
      <c r="U898">
        <v>1</v>
      </c>
      <c r="V898" t="s">
        <v>973</v>
      </c>
      <c r="X898">
        <v>24</v>
      </c>
      <c r="AA898">
        <v>0</v>
      </c>
      <c r="AB898">
        <v>0</v>
      </c>
      <c r="AC898" t="s">
        <v>1047</v>
      </c>
      <c r="AG898">
        <v>0</v>
      </c>
      <c r="AI898">
        <v>43.35641801</v>
      </c>
      <c r="AJ898" t="s">
        <v>973</v>
      </c>
      <c r="AL898">
        <v>-105.19035258</v>
      </c>
      <c r="AN898" t="s">
        <v>1321</v>
      </c>
      <c r="AO898">
        <v>2.411876932822536</v>
      </c>
      <c r="AP898" t="s">
        <v>1523</v>
      </c>
      <c r="AQ898">
        <v>2019</v>
      </c>
      <c r="AR898">
        <v>29</v>
      </c>
    </row>
    <row r="899" spans="1:44">
      <c r="A899" t="s">
        <v>44</v>
      </c>
      <c r="B899" s="2">
        <v>43800</v>
      </c>
      <c r="C899" s="2">
        <v>43538</v>
      </c>
      <c r="D899" t="s">
        <v>113</v>
      </c>
      <c r="E899">
        <v>36</v>
      </c>
      <c r="F899" t="s">
        <v>211</v>
      </c>
      <c r="G899" t="s">
        <v>299</v>
      </c>
      <c r="J899">
        <v>432.85998535</v>
      </c>
      <c r="K899">
        <v>7</v>
      </c>
      <c r="L899">
        <v>39</v>
      </c>
      <c r="M899" t="s">
        <v>332</v>
      </c>
      <c r="N899">
        <v>69</v>
      </c>
      <c r="O899" t="s">
        <v>333</v>
      </c>
      <c r="P899" t="s">
        <v>475</v>
      </c>
      <c r="Q899" t="s">
        <v>797</v>
      </c>
      <c r="R899" t="s">
        <v>956</v>
      </c>
      <c r="S899" s="2">
        <v>43500</v>
      </c>
      <c r="T899" t="s">
        <v>961</v>
      </c>
      <c r="U899">
        <v>1</v>
      </c>
      <c r="V899" t="s">
        <v>973</v>
      </c>
      <c r="X899">
        <v>24</v>
      </c>
      <c r="AA899">
        <v>0</v>
      </c>
      <c r="AB899">
        <v>0</v>
      </c>
      <c r="AC899" t="s">
        <v>1047</v>
      </c>
      <c r="AG899">
        <v>0</v>
      </c>
      <c r="AI899">
        <v>43.37113145</v>
      </c>
      <c r="AJ899" t="s">
        <v>973</v>
      </c>
      <c r="AL899">
        <v>-105.19048999</v>
      </c>
      <c r="AN899" t="s">
        <v>1322</v>
      </c>
      <c r="AO899">
        <v>1.664893454057748</v>
      </c>
      <c r="AP899" t="s">
        <v>1523</v>
      </c>
      <c r="AQ899">
        <v>2019</v>
      </c>
      <c r="AR899">
        <v>29</v>
      </c>
    </row>
    <row r="900" spans="1:44">
      <c r="A900" t="s">
        <v>44</v>
      </c>
      <c r="B900" s="2">
        <v>43800</v>
      </c>
      <c r="C900" s="2">
        <v>43538</v>
      </c>
      <c r="D900" t="s">
        <v>113</v>
      </c>
      <c r="E900">
        <v>36</v>
      </c>
      <c r="F900" t="s">
        <v>211</v>
      </c>
      <c r="G900" t="s">
        <v>299</v>
      </c>
      <c r="J900">
        <v>432.85998535</v>
      </c>
      <c r="K900">
        <v>18</v>
      </c>
      <c r="L900">
        <v>39</v>
      </c>
      <c r="M900" t="s">
        <v>332</v>
      </c>
      <c r="N900">
        <v>69</v>
      </c>
      <c r="O900" t="s">
        <v>333</v>
      </c>
      <c r="P900" t="s">
        <v>475</v>
      </c>
      <c r="Q900" t="s">
        <v>797</v>
      </c>
      <c r="R900" t="s">
        <v>956</v>
      </c>
      <c r="S900" s="2">
        <v>43500</v>
      </c>
      <c r="T900" t="s">
        <v>961</v>
      </c>
      <c r="U900">
        <v>1</v>
      </c>
      <c r="V900" t="s">
        <v>973</v>
      </c>
      <c r="X900">
        <v>24</v>
      </c>
      <c r="AA900">
        <v>0</v>
      </c>
      <c r="AB900">
        <v>0</v>
      </c>
      <c r="AC900" t="s">
        <v>1047</v>
      </c>
      <c r="AG900">
        <v>0</v>
      </c>
      <c r="AI900">
        <v>43.35641801</v>
      </c>
      <c r="AJ900" t="s">
        <v>973</v>
      </c>
      <c r="AL900">
        <v>-105.19035258</v>
      </c>
      <c r="AN900" t="s">
        <v>1321</v>
      </c>
      <c r="AO900">
        <v>2.411876932822536</v>
      </c>
      <c r="AP900" t="s">
        <v>1523</v>
      </c>
      <c r="AQ900">
        <v>2019</v>
      </c>
      <c r="AR900">
        <v>29</v>
      </c>
    </row>
    <row r="901" spans="1:44">
      <c r="A901" t="s">
        <v>44</v>
      </c>
      <c r="B901" s="2">
        <v>43800</v>
      </c>
      <c r="C901" s="2">
        <v>43538</v>
      </c>
      <c r="D901" t="s">
        <v>113</v>
      </c>
      <c r="E901">
        <v>36</v>
      </c>
      <c r="F901" t="s">
        <v>211</v>
      </c>
      <c r="G901" t="s">
        <v>299</v>
      </c>
      <c r="J901">
        <v>432.85998535</v>
      </c>
      <c r="K901">
        <v>7</v>
      </c>
      <c r="L901">
        <v>39</v>
      </c>
      <c r="M901" t="s">
        <v>332</v>
      </c>
      <c r="N901">
        <v>69</v>
      </c>
      <c r="O901" t="s">
        <v>333</v>
      </c>
      <c r="P901" t="s">
        <v>475</v>
      </c>
      <c r="Q901" t="s">
        <v>797</v>
      </c>
      <c r="R901" t="s">
        <v>956</v>
      </c>
      <c r="S901" s="2">
        <v>43500</v>
      </c>
      <c r="T901" t="s">
        <v>961</v>
      </c>
      <c r="U901">
        <v>1</v>
      </c>
      <c r="V901" t="s">
        <v>973</v>
      </c>
      <c r="X901">
        <v>24</v>
      </c>
      <c r="AA901">
        <v>0</v>
      </c>
      <c r="AB901">
        <v>0</v>
      </c>
      <c r="AC901" t="s">
        <v>1047</v>
      </c>
      <c r="AG901">
        <v>0</v>
      </c>
      <c r="AI901">
        <v>43.37113145</v>
      </c>
      <c r="AJ901" t="s">
        <v>973</v>
      </c>
      <c r="AL901">
        <v>-105.19048999</v>
      </c>
      <c r="AN901" t="s">
        <v>1322</v>
      </c>
      <c r="AO901">
        <v>1.664893454057748</v>
      </c>
      <c r="AP901" t="s">
        <v>1523</v>
      </c>
      <c r="AQ901">
        <v>2019</v>
      </c>
      <c r="AR901">
        <v>29</v>
      </c>
    </row>
    <row r="902" spans="1:44">
      <c r="A902" t="s">
        <v>44</v>
      </c>
      <c r="B902" s="2">
        <v>43800</v>
      </c>
      <c r="C902" s="2">
        <v>43538</v>
      </c>
      <c r="D902" t="s">
        <v>113</v>
      </c>
      <c r="E902">
        <v>36</v>
      </c>
      <c r="F902" t="s">
        <v>211</v>
      </c>
      <c r="G902" t="s">
        <v>299</v>
      </c>
      <c r="J902">
        <v>432.85998535</v>
      </c>
      <c r="K902">
        <v>7</v>
      </c>
      <c r="L902">
        <v>39</v>
      </c>
      <c r="M902" t="s">
        <v>332</v>
      </c>
      <c r="N902">
        <v>69</v>
      </c>
      <c r="O902" t="s">
        <v>333</v>
      </c>
      <c r="P902" t="s">
        <v>475</v>
      </c>
      <c r="Q902" t="s">
        <v>797</v>
      </c>
      <c r="R902" t="s">
        <v>956</v>
      </c>
      <c r="S902" s="2">
        <v>43500</v>
      </c>
      <c r="T902" t="s">
        <v>961</v>
      </c>
      <c r="U902">
        <v>1</v>
      </c>
      <c r="V902" t="s">
        <v>973</v>
      </c>
      <c r="X902">
        <v>24</v>
      </c>
      <c r="AA902">
        <v>0</v>
      </c>
      <c r="AB902">
        <v>0</v>
      </c>
      <c r="AC902" t="s">
        <v>1047</v>
      </c>
      <c r="AG902">
        <v>0</v>
      </c>
      <c r="AI902">
        <v>43.37113145</v>
      </c>
      <c r="AJ902" t="s">
        <v>973</v>
      </c>
      <c r="AL902">
        <v>-105.19048999</v>
      </c>
      <c r="AN902" t="s">
        <v>1322</v>
      </c>
      <c r="AO902">
        <v>1.664893454057748</v>
      </c>
      <c r="AP902" t="s">
        <v>1523</v>
      </c>
      <c r="AQ902">
        <v>2019</v>
      </c>
      <c r="AR902">
        <v>29</v>
      </c>
    </row>
    <row r="903" spans="1:44">
      <c r="A903" t="s">
        <v>44</v>
      </c>
      <c r="B903" s="2">
        <v>43502</v>
      </c>
      <c r="C903" s="2">
        <v>43543</v>
      </c>
      <c r="D903" t="s">
        <v>114</v>
      </c>
      <c r="E903">
        <v>60</v>
      </c>
      <c r="F903" t="s">
        <v>212</v>
      </c>
      <c r="G903" t="s">
        <v>269</v>
      </c>
      <c r="J903">
        <v>0</v>
      </c>
      <c r="K903">
        <v>33</v>
      </c>
      <c r="L903">
        <v>40</v>
      </c>
      <c r="M903" t="s">
        <v>332</v>
      </c>
      <c r="N903">
        <v>70</v>
      </c>
      <c r="O903" t="s">
        <v>333</v>
      </c>
      <c r="P903" t="s">
        <v>476</v>
      </c>
      <c r="Q903" t="s">
        <v>798</v>
      </c>
      <c r="R903" t="s">
        <v>956</v>
      </c>
      <c r="S903" s="2">
        <v>43502</v>
      </c>
      <c r="T903" t="s">
        <v>961</v>
      </c>
      <c r="U903">
        <v>1</v>
      </c>
      <c r="V903" t="s">
        <v>973</v>
      </c>
      <c r="X903">
        <v>24</v>
      </c>
      <c r="AA903">
        <v>0</v>
      </c>
      <c r="AB903">
        <v>0</v>
      </c>
      <c r="AC903" t="s">
        <v>1006</v>
      </c>
      <c r="AG903">
        <v>0</v>
      </c>
      <c r="AI903">
        <v>43.40001247</v>
      </c>
      <c r="AJ903" t="s">
        <v>973</v>
      </c>
      <c r="AL903">
        <v>-105.27121953</v>
      </c>
      <c r="AN903" t="s">
        <v>1323</v>
      </c>
      <c r="AO903">
        <v>2.900574453121054</v>
      </c>
      <c r="AP903" t="s">
        <v>1521</v>
      </c>
      <c r="AQ903">
        <v>2019</v>
      </c>
      <c r="AR903">
        <v>29</v>
      </c>
    </row>
    <row r="904" spans="1:44">
      <c r="A904" t="s">
        <v>44</v>
      </c>
      <c r="B904" s="2">
        <v>43328</v>
      </c>
      <c r="C904" s="2">
        <v>43374</v>
      </c>
      <c r="D904" t="s">
        <v>115</v>
      </c>
      <c r="E904">
        <v>48</v>
      </c>
      <c r="F904" t="s">
        <v>213</v>
      </c>
      <c r="G904" t="s">
        <v>269</v>
      </c>
      <c r="J904">
        <v>320</v>
      </c>
      <c r="K904">
        <v>32</v>
      </c>
      <c r="L904">
        <v>40</v>
      </c>
      <c r="M904" t="s">
        <v>332</v>
      </c>
      <c r="N904">
        <v>69</v>
      </c>
      <c r="O904" t="s">
        <v>333</v>
      </c>
      <c r="P904" t="s">
        <v>477</v>
      </c>
      <c r="Q904" t="s">
        <v>799</v>
      </c>
      <c r="R904" t="s">
        <v>956</v>
      </c>
      <c r="S904" s="2">
        <v>43328</v>
      </c>
      <c r="T904" t="s">
        <v>961</v>
      </c>
      <c r="U904">
        <v>1</v>
      </c>
      <c r="V904" t="s">
        <v>973</v>
      </c>
      <c r="X904">
        <v>24</v>
      </c>
      <c r="AA904">
        <v>0</v>
      </c>
      <c r="AB904">
        <v>0</v>
      </c>
      <c r="AC904" t="s">
        <v>1006</v>
      </c>
      <c r="AG904">
        <v>0</v>
      </c>
      <c r="AI904">
        <v>43.40016931</v>
      </c>
      <c r="AJ904" t="s">
        <v>973</v>
      </c>
      <c r="AL904">
        <v>-105.17079036</v>
      </c>
      <c r="AN904" t="s">
        <v>1324</v>
      </c>
      <c r="AO904">
        <v>2.54860611754395</v>
      </c>
      <c r="AP904" t="s">
        <v>1519</v>
      </c>
      <c r="AQ904">
        <v>2018</v>
      </c>
      <c r="AR904">
        <v>29</v>
      </c>
    </row>
    <row r="905" spans="1:44">
      <c r="A905" t="s">
        <v>44</v>
      </c>
      <c r="B905" s="2">
        <v>43861</v>
      </c>
      <c r="C905" s="2">
        <v>43888</v>
      </c>
      <c r="D905" t="s">
        <v>116</v>
      </c>
      <c r="E905">
        <v>36</v>
      </c>
      <c r="F905" t="s">
        <v>214</v>
      </c>
      <c r="G905" t="s">
        <v>299</v>
      </c>
      <c r="H905">
        <v>0.1875</v>
      </c>
      <c r="J905">
        <v>80</v>
      </c>
      <c r="K905">
        <v>13</v>
      </c>
      <c r="L905">
        <v>39</v>
      </c>
      <c r="M905" t="s">
        <v>332</v>
      </c>
      <c r="N905">
        <v>70</v>
      </c>
      <c r="O905" t="s">
        <v>333</v>
      </c>
      <c r="P905">
        <f>"01699/0214"</f>
        <v>0</v>
      </c>
      <c r="Q905" t="s">
        <v>800</v>
      </c>
      <c r="R905" t="s">
        <v>954</v>
      </c>
      <c r="S905" s="2">
        <v>43861</v>
      </c>
      <c r="T905" t="s">
        <v>961</v>
      </c>
      <c r="U905">
        <v>0</v>
      </c>
      <c r="V905" t="s">
        <v>973</v>
      </c>
      <c r="X905">
        <v>0</v>
      </c>
      <c r="AA905">
        <v>0</v>
      </c>
      <c r="AB905">
        <v>0</v>
      </c>
      <c r="AC905" t="s">
        <v>1048</v>
      </c>
      <c r="AG905">
        <v>0</v>
      </c>
      <c r="AI905">
        <v>43.35676507</v>
      </c>
      <c r="AJ905" t="s">
        <v>973</v>
      </c>
      <c r="AL905">
        <v>-105.21084583</v>
      </c>
      <c r="AN905" t="s">
        <v>1319</v>
      </c>
      <c r="AO905">
        <v>1.999648943414286</v>
      </c>
      <c r="AP905" t="s">
        <v>1524</v>
      </c>
      <c r="AQ905">
        <v>2020</v>
      </c>
      <c r="AR905">
        <v>29</v>
      </c>
    </row>
    <row r="906" spans="1:44">
      <c r="A906" t="s">
        <v>44</v>
      </c>
      <c r="B906" s="2">
        <v>43861</v>
      </c>
      <c r="C906" s="2">
        <v>43888</v>
      </c>
      <c r="D906" t="s">
        <v>116</v>
      </c>
      <c r="E906">
        <v>36</v>
      </c>
      <c r="F906" t="s">
        <v>214</v>
      </c>
      <c r="G906" t="s">
        <v>299</v>
      </c>
      <c r="H906">
        <v>0.1875</v>
      </c>
      <c r="J906">
        <v>80</v>
      </c>
      <c r="K906">
        <v>13</v>
      </c>
      <c r="L906">
        <v>39</v>
      </c>
      <c r="M906" t="s">
        <v>332</v>
      </c>
      <c r="N906">
        <v>70</v>
      </c>
      <c r="O906" t="s">
        <v>333</v>
      </c>
      <c r="P906">
        <f>"01699/0214"</f>
        <v>0</v>
      </c>
      <c r="Q906" t="s">
        <v>800</v>
      </c>
      <c r="R906" t="s">
        <v>954</v>
      </c>
      <c r="S906" s="2">
        <v>43861</v>
      </c>
      <c r="T906" t="s">
        <v>961</v>
      </c>
      <c r="U906">
        <v>0</v>
      </c>
      <c r="V906" t="s">
        <v>973</v>
      </c>
      <c r="X906">
        <v>0</v>
      </c>
      <c r="AA906">
        <v>0</v>
      </c>
      <c r="AB906">
        <v>0</v>
      </c>
      <c r="AC906" t="s">
        <v>1048</v>
      </c>
      <c r="AG906">
        <v>0</v>
      </c>
      <c r="AI906">
        <v>43.35676507</v>
      </c>
      <c r="AJ906" t="s">
        <v>973</v>
      </c>
      <c r="AL906">
        <v>-105.21084583</v>
      </c>
      <c r="AN906" t="s">
        <v>1319</v>
      </c>
      <c r="AO906">
        <v>1.999648943414286</v>
      </c>
      <c r="AP906" t="s">
        <v>1524</v>
      </c>
      <c r="AQ906">
        <v>2020</v>
      </c>
      <c r="AR906">
        <v>29</v>
      </c>
    </row>
    <row r="907" spans="1:44">
      <c r="A907" t="s">
        <v>44</v>
      </c>
      <c r="B907" s="2">
        <v>43052</v>
      </c>
      <c r="C907" s="2">
        <v>43097</v>
      </c>
      <c r="D907" t="s">
        <v>111</v>
      </c>
      <c r="E907">
        <v>60</v>
      </c>
      <c r="F907" t="s">
        <v>209</v>
      </c>
      <c r="G907" t="s">
        <v>269</v>
      </c>
      <c r="J907">
        <v>2608.87011718</v>
      </c>
      <c r="K907">
        <v>13</v>
      </c>
      <c r="L907">
        <v>39</v>
      </c>
      <c r="M907" t="s">
        <v>332</v>
      </c>
      <c r="N907">
        <v>70</v>
      </c>
      <c r="O907" t="s">
        <v>333</v>
      </c>
      <c r="P907" t="s">
        <v>478</v>
      </c>
      <c r="Q907" t="s">
        <v>801</v>
      </c>
      <c r="R907" t="s">
        <v>956</v>
      </c>
      <c r="S907" s="2">
        <v>43059</v>
      </c>
      <c r="T907" t="s">
        <v>961</v>
      </c>
      <c r="U907">
        <v>0</v>
      </c>
      <c r="V907" t="s">
        <v>973</v>
      </c>
      <c r="X907">
        <v>0</v>
      </c>
      <c r="AA907">
        <v>0</v>
      </c>
      <c r="AB907">
        <v>0</v>
      </c>
      <c r="AC907" t="s">
        <v>1006</v>
      </c>
      <c r="AG907">
        <v>0</v>
      </c>
      <c r="AI907">
        <v>43.35676507</v>
      </c>
      <c r="AJ907" t="s">
        <v>973</v>
      </c>
      <c r="AL907">
        <v>-105.21084583</v>
      </c>
      <c r="AN907" t="s">
        <v>1319</v>
      </c>
      <c r="AO907">
        <v>1.999648943414286</v>
      </c>
      <c r="AP907" t="s">
        <v>1524</v>
      </c>
      <c r="AQ907">
        <v>2017</v>
      </c>
      <c r="AR907">
        <v>29</v>
      </c>
    </row>
    <row r="908" spans="1:44">
      <c r="A908" t="s">
        <v>44</v>
      </c>
      <c r="B908" s="2">
        <v>43052</v>
      </c>
      <c r="C908" s="2">
        <v>43097</v>
      </c>
      <c r="D908" t="s">
        <v>111</v>
      </c>
      <c r="E908">
        <v>60</v>
      </c>
      <c r="F908" t="s">
        <v>209</v>
      </c>
      <c r="G908" t="s">
        <v>269</v>
      </c>
      <c r="J908">
        <v>2608.87011718</v>
      </c>
      <c r="K908">
        <v>13</v>
      </c>
      <c r="L908">
        <v>39</v>
      </c>
      <c r="M908" t="s">
        <v>332</v>
      </c>
      <c r="N908">
        <v>70</v>
      </c>
      <c r="O908" t="s">
        <v>333</v>
      </c>
      <c r="P908" t="s">
        <v>478</v>
      </c>
      <c r="Q908" t="s">
        <v>801</v>
      </c>
      <c r="R908" t="s">
        <v>956</v>
      </c>
      <c r="S908" s="2">
        <v>43059</v>
      </c>
      <c r="T908" t="s">
        <v>961</v>
      </c>
      <c r="U908">
        <v>0</v>
      </c>
      <c r="V908" t="s">
        <v>973</v>
      </c>
      <c r="X908">
        <v>0</v>
      </c>
      <c r="AA908">
        <v>0</v>
      </c>
      <c r="AB908">
        <v>0</v>
      </c>
      <c r="AC908" t="s">
        <v>1006</v>
      </c>
      <c r="AG908">
        <v>0</v>
      </c>
      <c r="AI908">
        <v>43.35676507</v>
      </c>
      <c r="AJ908" t="s">
        <v>973</v>
      </c>
      <c r="AL908">
        <v>-105.21084583</v>
      </c>
      <c r="AN908" t="s">
        <v>1319</v>
      </c>
      <c r="AO908">
        <v>1.999648943414286</v>
      </c>
      <c r="AP908" t="s">
        <v>1524</v>
      </c>
      <c r="AQ908">
        <v>2017</v>
      </c>
      <c r="AR908">
        <v>29</v>
      </c>
    </row>
    <row r="909" spans="1:44">
      <c r="A909" t="s">
        <v>44</v>
      </c>
      <c r="B909" s="2">
        <v>43304</v>
      </c>
      <c r="C909" s="2">
        <v>43347</v>
      </c>
      <c r="D909" t="s">
        <v>117</v>
      </c>
      <c r="E909">
        <v>60</v>
      </c>
      <c r="F909" t="s">
        <v>215</v>
      </c>
      <c r="G909" t="s">
        <v>298</v>
      </c>
      <c r="H909">
        <v>0.15</v>
      </c>
      <c r="J909">
        <v>314.45999145</v>
      </c>
      <c r="K909">
        <v>18</v>
      </c>
      <c r="L909">
        <v>39</v>
      </c>
      <c r="M909" t="s">
        <v>332</v>
      </c>
      <c r="N909">
        <v>69</v>
      </c>
      <c r="O909" t="s">
        <v>333</v>
      </c>
      <c r="P909" t="s">
        <v>479</v>
      </c>
      <c r="Q909" t="s">
        <v>802</v>
      </c>
      <c r="R909" t="s">
        <v>954</v>
      </c>
      <c r="S909" s="2">
        <v>43304</v>
      </c>
      <c r="T909" t="s">
        <v>961</v>
      </c>
      <c r="U909">
        <v>0</v>
      </c>
      <c r="V909" t="s">
        <v>973</v>
      </c>
      <c r="X909">
        <v>0</v>
      </c>
      <c r="AA909">
        <v>0</v>
      </c>
      <c r="AB909">
        <v>0</v>
      </c>
      <c r="AC909" t="s">
        <v>1046</v>
      </c>
      <c r="AG909">
        <v>0</v>
      </c>
      <c r="AI909">
        <v>43.35641801</v>
      </c>
      <c r="AJ909" t="s">
        <v>973</v>
      </c>
      <c r="AL909">
        <v>-105.19035258</v>
      </c>
      <c r="AN909" t="s">
        <v>1321</v>
      </c>
      <c r="AO909">
        <v>2.411876932822536</v>
      </c>
      <c r="AP909" t="s">
        <v>1523</v>
      </c>
      <c r="AQ909">
        <v>2018</v>
      </c>
      <c r="AR909">
        <v>29</v>
      </c>
    </row>
    <row r="910" spans="1:44">
      <c r="A910" t="s">
        <v>44</v>
      </c>
      <c r="B910" s="2">
        <v>43294</v>
      </c>
      <c r="C910" s="2">
        <v>43315</v>
      </c>
      <c r="D910" t="s">
        <v>118</v>
      </c>
      <c r="E910">
        <v>60</v>
      </c>
      <c r="F910" t="s">
        <v>216</v>
      </c>
      <c r="G910" t="s">
        <v>298</v>
      </c>
      <c r="H910">
        <v>0.15</v>
      </c>
      <c r="J910">
        <v>314.45999145</v>
      </c>
      <c r="K910">
        <v>18</v>
      </c>
      <c r="L910">
        <v>39</v>
      </c>
      <c r="M910" t="s">
        <v>332</v>
      </c>
      <c r="N910">
        <v>69</v>
      </c>
      <c r="O910" t="s">
        <v>333</v>
      </c>
      <c r="P910" t="s">
        <v>480</v>
      </c>
      <c r="Q910" t="s">
        <v>803</v>
      </c>
      <c r="R910" t="s">
        <v>954</v>
      </c>
      <c r="S910" s="2">
        <v>43294</v>
      </c>
      <c r="T910" t="s">
        <v>961</v>
      </c>
      <c r="U910">
        <v>0</v>
      </c>
      <c r="V910" t="s">
        <v>973</v>
      </c>
      <c r="X910">
        <v>0</v>
      </c>
      <c r="AA910">
        <v>0</v>
      </c>
      <c r="AB910">
        <v>0</v>
      </c>
      <c r="AC910" t="s">
        <v>1046</v>
      </c>
      <c r="AG910">
        <v>0</v>
      </c>
      <c r="AI910">
        <v>43.35641801</v>
      </c>
      <c r="AJ910" t="s">
        <v>973</v>
      </c>
      <c r="AL910">
        <v>-105.19035258</v>
      </c>
      <c r="AN910" t="s">
        <v>1321</v>
      </c>
      <c r="AO910">
        <v>2.411876932822536</v>
      </c>
      <c r="AP910" t="s">
        <v>1523</v>
      </c>
      <c r="AQ910">
        <v>2018</v>
      </c>
      <c r="AR910">
        <v>29</v>
      </c>
    </row>
    <row r="911" spans="1:44">
      <c r="A911" t="s">
        <v>44</v>
      </c>
      <c r="C911" s="2">
        <v>43782</v>
      </c>
      <c r="D911" t="s">
        <v>81</v>
      </c>
      <c r="E911">
        <v>60</v>
      </c>
      <c r="F911" t="s">
        <v>156</v>
      </c>
      <c r="G911" t="s">
        <v>300</v>
      </c>
      <c r="H911">
        <v>0.1667</v>
      </c>
      <c r="I911">
        <v>30960</v>
      </c>
      <c r="J911">
        <v>120</v>
      </c>
      <c r="K911">
        <v>12</v>
      </c>
      <c r="L911">
        <v>44</v>
      </c>
      <c r="M911" t="s">
        <v>332</v>
      </c>
      <c r="N911">
        <v>70</v>
      </c>
      <c r="O911" t="s">
        <v>333</v>
      </c>
      <c r="P911" t="s">
        <v>481</v>
      </c>
      <c r="Q911" t="s">
        <v>804</v>
      </c>
      <c r="R911" t="s">
        <v>954</v>
      </c>
      <c r="S911" s="2">
        <v>43782</v>
      </c>
      <c r="T911" t="s">
        <v>962</v>
      </c>
      <c r="U911">
        <v>0</v>
      </c>
      <c r="V911" t="s">
        <v>973</v>
      </c>
      <c r="X911">
        <v>0</v>
      </c>
      <c r="AA911">
        <v>0</v>
      </c>
      <c r="AB911">
        <v>1</v>
      </c>
      <c r="AC911" t="s">
        <v>1049</v>
      </c>
      <c r="AG911">
        <v>0</v>
      </c>
      <c r="AI911">
        <v>43.80379544</v>
      </c>
      <c r="AJ911" t="s">
        <v>973</v>
      </c>
      <c r="AL911">
        <v>-105.21072726</v>
      </c>
      <c r="AN911" t="s">
        <v>1325</v>
      </c>
      <c r="AO911">
        <v>0.7487238368897726</v>
      </c>
      <c r="AP911" t="s">
        <v>1522</v>
      </c>
      <c r="AQ911">
        <v>2019</v>
      </c>
      <c r="AR911">
        <v>46</v>
      </c>
    </row>
    <row r="912" spans="1:44">
      <c r="A912" t="s">
        <v>44</v>
      </c>
      <c r="C912" s="2">
        <v>43782</v>
      </c>
      <c r="D912" t="s">
        <v>81</v>
      </c>
      <c r="E912">
        <v>60</v>
      </c>
      <c r="F912" t="s">
        <v>156</v>
      </c>
      <c r="G912" t="s">
        <v>300</v>
      </c>
      <c r="H912">
        <v>0.1667</v>
      </c>
      <c r="I912">
        <v>30960</v>
      </c>
      <c r="J912">
        <v>120</v>
      </c>
      <c r="K912">
        <v>12</v>
      </c>
      <c r="L912">
        <v>44</v>
      </c>
      <c r="M912" t="s">
        <v>332</v>
      </c>
      <c r="N912">
        <v>70</v>
      </c>
      <c r="O912" t="s">
        <v>333</v>
      </c>
      <c r="P912" t="s">
        <v>481</v>
      </c>
      <c r="Q912" t="s">
        <v>804</v>
      </c>
      <c r="R912" t="s">
        <v>954</v>
      </c>
      <c r="S912" s="2">
        <v>43782</v>
      </c>
      <c r="T912" t="s">
        <v>962</v>
      </c>
      <c r="U912">
        <v>0</v>
      </c>
      <c r="V912" t="s">
        <v>973</v>
      </c>
      <c r="X912">
        <v>0</v>
      </c>
      <c r="AA912">
        <v>0</v>
      </c>
      <c r="AB912">
        <v>1</v>
      </c>
      <c r="AC912" t="s">
        <v>1049</v>
      </c>
      <c r="AG912">
        <v>0</v>
      </c>
      <c r="AI912">
        <v>43.80379544</v>
      </c>
      <c r="AJ912" t="s">
        <v>973</v>
      </c>
      <c r="AL912">
        <v>-105.21072726</v>
      </c>
      <c r="AN912" t="s">
        <v>1325</v>
      </c>
      <c r="AO912">
        <v>0.7487238368897726</v>
      </c>
      <c r="AP912" t="s">
        <v>1522</v>
      </c>
      <c r="AQ912">
        <v>2019</v>
      </c>
      <c r="AR912">
        <v>46</v>
      </c>
    </row>
    <row r="913" spans="1:44">
      <c r="A913" t="s">
        <v>44</v>
      </c>
      <c r="C913" s="2">
        <v>43782</v>
      </c>
      <c r="D913" t="s">
        <v>81</v>
      </c>
      <c r="E913">
        <v>60</v>
      </c>
      <c r="F913" t="s">
        <v>156</v>
      </c>
      <c r="G913" t="s">
        <v>300</v>
      </c>
      <c r="H913">
        <v>0.1667</v>
      </c>
      <c r="I913">
        <v>10320</v>
      </c>
      <c r="J913">
        <v>40</v>
      </c>
      <c r="K913">
        <v>2</v>
      </c>
      <c r="L913">
        <v>44</v>
      </c>
      <c r="M913" t="s">
        <v>332</v>
      </c>
      <c r="N913">
        <v>70</v>
      </c>
      <c r="O913" t="s">
        <v>333</v>
      </c>
      <c r="P913" t="s">
        <v>482</v>
      </c>
      <c r="Q913" t="s">
        <v>805</v>
      </c>
      <c r="R913" t="s">
        <v>954</v>
      </c>
      <c r="S913" s="2">
        <v>43782</v>
      </c>
      <c r="T913" t="s">
        <v>962</v>
      </c>
      <c r="U913">
        <v>0</v>
      </c>
      <c r="V913" t="s">
        <v>973</v>
      </c>
      <c r="X913">
        <v>0</v>
      </c>
      <c r="AA913">
        <v>0</v>
      </c>
      <c r="AB913">
        <v>1</v>
      </c>
      <c r="AC913" t="s">
        <v>1049</v>
      </c>
      <c r="AG913">
        <v>0</v>
      </c>
      <c r="AI913">
        <v>43.8182571</v>
      </c>
      <c r="AJ913" t="s">
        <v>973</v>
      </c>
      <c r="AL913">
        <v>-105.23080867</v>
      </c>
      <c r="AN913" t="s">
        <v>1326</v>
      </c>
      <c r="AO913">
        <v>1.417782115648802</v>
      </c>
      <c r="AP913" t="s">
        <v>1521</v>
      </c>
      <c r="AQ913">
        <v>2019</v>
      </c>
      <c r="AR913">
        <v>46</v>
      </c>
    </row>
    <row r="914" spans="1:44">
      <c r="A914" t="s">
        <v>44</v>
      </c>
      <c r="C914" s="2">
        <v>43361</v>
      </c>
      <c r="D914" t="s">
        <v>103</v>
      </c>
      <c r="E914">
        <v>120</v>
      </c>
      <c r="F914" t="s">
        <v>149</v>
      </c>
      <c r="G914" t="s">
        <v>300</v>
      </c>
      <c r="H914">
        <v>0.125</v>
      </c>
      <c r="I914">
        <v>3111</v>
      </c>
      <c r="J914">
        <v>341.19000244</v>
      </c>
      <c r="K914">
        <v>34</v>
      </c>
      <c r="L914">
        <v>45</v>
      </c>
      <c r="M914" t="s">
        <v>332</v>
      </c>
      <c r="N914">
        <v>70</v>
      </c>
      <c r="O914" t="s">
        <v>333</v>
      </c>
      <c r="P914" t="s">
        <v>483</v>
      </c>
      <c r="Q914" t="s">
        <v>806</v>
      </c>
      <c r="R914" t="s">
        <v>954</v>
      </c>
      <c r="S914" s="2">
        <v>43361</v>
      </c>
      <c r="T914" t="s">
        <v>962</v>
      </c>
      <c r="U914">
        <v>0</v>
      </c>
      <c r="V914" t="s">
        <v>973</v>
      </c>
      <c r="X914">
        <v>0</v>
      </c>
      <c r="AA914">
        <v>1</v>
      </c>
      <c r="AB914">
        <v>0</v>
      </c>
      <c r="AC914" t="s">
        <v>1050</v>
      </c>
      <c r="AG914">
        <v>0</v>
      </c>
      <c r="AI914">
        <v>43.83287132</v>
      </c>
      <c r="AJ914" t="s">
        <v>973</v>
      </c>
      <c r="AL914">
        <v>-105.25502541</v>
      </c>
      <c r="AN914" t="s">
        <v>1327</v>
      </c>
      <c r="AO914">
        <v>2.918602478691369</v>
      </c>
      <c r="AP914" t="s">
        <v>1521</v>
      </c>
      <c r="AQ914">
        <v>2018</v>
      </c>
      <c r="AR914">
        <v>46</v>
      </c>
    </row>
    <row r="915" spans="1:44">
      <c r="A915" t="s">
        <v>44</v>
      </c>
      <c r="C915" s="2">
        <v>43361</v>
      </c>
      <c r="D915" t="s">
        <v>103</v>
      </c>
      <c r="E915">
        <v>120</v>
      </c>
      <c r="F915" t="s">
        <v>149</v>
      </c>
      <c r="G915" t="s">
        <v>301</v>
      </c>
      <c r="H915">
        <v>0.125</v>
      </c>
      <c r="I915">
        <v>2605</v>
      </c>
      <c r="J915">
        <v>1117.31994628</v>
      </c>
      <c r="K915">
        <v>34</v>
      </c>
      <c r="L915">
        <v>45</v>
      </c>
      <c r="M915" t="s">
        <v>332</v>
      </c>
      <c r="N915">
        <v>70</v>
      </c>
      <c r="O915" t="s">
        <v>333</v>
      </c>
      <c r="P915" t="s">
        <v>484</v>
      </c>
      <c r="Q915" t="s">
        <v>807</v>
      </c>
      <c r="R915" t="s">
        <v>954</v>
      </c>
      <c r="S915" s="2">
        <v>43361</v>
      </c>
      <c r="T915" t="s">
        <v>962</v>
      </c>
      <c r="U915">
        <v>0</v>
      </c>
      <c r="V915" t="s">
        <v>973</v>
      </c>
      <c r="X915">
        <v>0</v>
      </c>
      <c r="AA915">
        <v>1</v>
      </c>
      <c r="AB915">
        <v>0</v>
      </c>
      <c r="AC915" t="s">
        <v>1051</v>
      </c>
      <c r="AG915">
        <v>0</v>
      </c>
      <c r="AI915">
        <v>43.83287132</v>
      </c>
      <c r="AJ915" t="s">
        <v>973</v>
      </c>
      <c r="AL915">
        <v>-105.25502541</v>
      </c>
      <c r="AN915" t="s">
        <v>1327</v>
      </c>
      <c r="AO915">
        <v>2.918602478691369</v>
      </c>
      <c r="AP915" t="s">
        <v>1521</v>
      </c>
      <c r="AQ915">
        <v>2018</v>
      </c>
      <c r="AR915">
        <v>46</v>
      </c>
    </row>
    <row r="916" spans="1:44">
      <c r="A916" t="s">
        <v>44</v>
      </c>
      <c r="C916" s="2">
        <v>43361</v>
      </c>
      <c r="D916" t="s">
        <v>103</v>
      </c>
      <c r="E916">
        <v>120</v>
      </c>
      <c r="F916" t="s">
        <v>149</v>
      </c>
      <c r="G916" t="s">
        <v>301</v>
      </c>
      <c r="H916">
        <v>0.125</v>
      </c>
      <c r="I916">
        <v>2605</v>
      </c>
      <c r="J916">
        <v>1117.31994628</v>
      </c>
      <c r="K916">
        <v>35</v>
      </c>
      <c r="L916">
        <v>45</v>
      </c>
      <c r="M916" t="s">
        <v>332</v>
      </c>
      <c r="N916">
        <v>70</v>
      </c>
      <c r="O916" t="s">
        <v>333</v>
      </c>
      <c r="P916" t="s">
        <v>484</v>
      </c>
      <c r="Q916" t="s">
        <v>807</v>
      </c>
      <c r="R916" t="s">
        <v>954</v>
      </c>
      <c r="S916" s="2">
        <v>43361</v>
      </c>
      <c r="T916" t="s">
        <v>962</v>
      </c>
      <c r="U916">
        <v>0</v>
      </c>
      <c r="V916" t="s">
        <v>973</v>
      </c>
      <c r="X916">
        <v>0</v>
      </c>
      <c r="AA916">
        <v>1</v>
      </c>
      <c r="AB916">
        <v>0</v>
      </c>
      <c r="AC916" t="s">
        <v>1051</v>
      </c>
      <c r="AG916">
        <v>0</v>
      </c>
      <c r="AI916">
        <v>43.83292868</v>
      </c>
      <c r="AJ916" t="s">
        <v>973</v>
      </c>
      <c r="AL916">
        <v>-105.23440999</v>
      </c>
      <c r="AN916" t="s">
        <v>1328</v>
      </c>
      <c r="AO916">
        <v>2.065415886122366</v>
      </c>
      <c r="AP916" t="s">
        <v>1521</v>
      </c>
      <c r="AQ916">
        <v>2018</v>
      </c>
      <c r="AR916">
        <v>46</v>
      </c>
    </row>
    <row r="917" spans="1:44">
      <c r="A917" t="s">
        <v>44</v>
      </c>
      <c r="C917" s="2">
        <v>43180</v>
      </c>
      <c r="D917" t="s">
        <v>49</v>
      </c>
      <c r="E917">
        <v>120</v>
      </c>
      <c r="F917" t="s">
        <v>149</v>
      </c>
      <c r="G917" t="s">
        <v>300</v>
      </c>
      <c r="H917">
        <v>0.125</v>
      </c>
      <c r="I917">
        <v>891</v>
      </c>
      <c r="J917">
        <v>682.5700000000001</v>
      </c>
      <c r="K917">
        <v>3</v>
      </c>
      <c r="L917">
        <v>44</v>
      </c>
      <c r="M917" t="s">
        <v>332</v>
      </c>
      <c r="N917">
        <v>70</v>
      </c>
      <c r="O917" t="s">
        <v>333</v>
      </c>
      <c r="P917" t="s">
        <v>485</v>
      </c>
      <c r="Q917" t="s">
        <v>808</v>
      </c>
      <c r="R917" t="s">
        <v>954</v>
      </c>
      <c r="S917" s="2">
        <v>43180</v>
      </c>
      <c r="T917" t="s">
        <v>962</v>
      </c>
      <c r="U917">
        <v>0</v>
      </c>
      <c r="V917" t="s">
        <v>973</v>
      </c>
      <c r="X917">
        <v>0</v>
      </c>
      <c r="AA917">
        <v>1</v>
      </c>
      <c r="AB917">
        <v>0</v>
      </c>
      <c r="AC917" t="s">
        <v>1052</v>
      </c>
      <c r="AG917">
        <v>0</v>
      </c>
      <c r="AI917">
        <v>43.81819593</v>
      </c>
      <c r="AJ917" t="s">
        <v>973</v>
      </c>
      <c r="AL917">
        <v>-105.25099678</v>
      </c>
      <c r="AN917" t="s">
        <v>1329</v>
      </c>
      <c r="AO917">
        <v>2.407953373293377</v>
      </c>
      <c r="AP917" t="s">
        <v>1526</v>
      </c>
      <c r="AQ917">
        <v>2018</v>
      </c>
      <c r="AR917">
        <v>46</v>
      </c>
    </row>
    <row r="918" spans="1:44">
      <c r="A918" t="s">
        <v>44</v>
      </c>
      <c r="C918" s="2">
        <v>43180</v>
      </c>
      <c r="D918" t="s">
        <v>49</v>
      </c>
      <c r="E918">
        <v>120</v>
      </c>
      <c r="F918" t="s">
        <v>149</v>
      </c>
      <c r="G918" t="s">
        <v>300</v>
      </c>
      <c r="H918">
        <v>0.125</v>
      </c>
      <c r="I918">
        <v>891</v>
      </c>
      <c r="J918">
        <v>682.5700000000001</v>
      </c>
      <c r="K918">
        <v>2</v>
      </c>
      <c r="L918">
        <v>44</v>
      </c>
      <c r="M918" t="s">
        <v>332</v>
      </c>
      <c r="N918">
        <v>70</v>
      </c>
      <c r="O918" t="s">
        <v>333</v>
      </c>
      <c r="P918" t="s">
        <v>485</v>
      </c>
      <c r="Q918" t="s">
        <v>808</v>
      </c>
      <c r="R918" t="s">
        <v>954</v>
      </c>
      <c r="S918" s="2">
        <v>43180</v>
      </c>
      <c r="T918" t="s">
        <v>962</v>
      </c>
      <c r="U918">
        <v>0</v>
      </c>
      <c r="V918" t="s">
        <v>973</v>
      </c>
      <c r="X918">
        <v>0</v>
      </c>
      <c r="AA918">
        <v>1</v>
      </c>
      <c r="AB918">
        <v>0</v>
      </c>
      <c r="AC918" t="s">
        <v>1052</v>
      </c>
      <c r="AG918">
        <v>0</v>
      </c>
      <c r="AI918">
        <v>43.8182571</v>
      </c>
      <c r="AJ918" t="s">
        <v>973</v>
      </c>
      <c r="AL918">
        <v>-105.23080867</v>
      </c>
      <c r="AN918" t="s">
        <v>1326</v>
      </c>
      <c r="AO918">
        <v>1.417782115648802</v>
      </c>
      <c r="AP918" t="s">
        <v>1521</v>
      </c>
      <c r="AQ918">
        <v>2018</v>
      </c>
      <c r="AR918">
        <v>46</v>
      </c>
    </row>
    <row r="919" spans="1:44">
      <c r="A919" t="s">
        <v>44</v>
      </c>
      <c r="C919" s="2">
        <v>43180</v>
      </c>
      <c r="D919" t="s">
        <v>49</v>
      </c>
      <c r="E919">
        <v>120</v>
      </c>
      <c r="F919" t="s">
        <v>149</v>
      </c>
      <c r="G919" t="s">
        <v>300</v>
      </c>
      <c r="H919">
        <v>0.125</v>
      </c>
      <c r="I919">
        <v>796</v>
      </c>
      <c r="J919">
        <v>1823.36</v>
      </c>
      <c r="K919">
        <v>11</v>
      </c>
      <c r="L919">
        <v>44</v>
      </c>
      <c r="M919" t="s">
        <v>332</v>
      </c>
      <c r="N919">
        <v>70</v>
      </c>
      <c r="O919" t="s">
        <v>333</v>
      </c>
      <c r="P919" t="s">
        <v>486</v>
      </c>
      <c r="Q919" t="s">
        <v>809</v>
      </c>
      <c r="R919" t="s">
        <v>954</v>
      </c>
      <c r="S919" s="2">
        <v>43180</v>
      </c>
      <c r="T919" t="s">
        <v>962</v>
      </c>
      <c r="U919">
        <v>0</v>
      </c>
      <c r="V919" t="s">
        <v>973</v>
      </c>
      <c r="X919">
        <v>0</v>
      </c>
      <c r="AA919">
        <v>1</v>
      </c>
      <c r="AB919">
        <v>0</v>
      </c>
      <c r="AC919" t="s">
        <v>1052</v>
      </c>
      <c r="AG919">
        <v>0</v>
      </c>
      <c r="AI919">
        <v>43.80375335</v>
      </c>
      <c r="AJ919" t="s">
        <v>973</v>
      </c>
      <c r="AL919">
        <v>-105.23078567</v>
      </c>
      <c r="AN919" t="s">
        <v>1330</v>
      </c>
      <c r="AO919">
        <v>1.520929455031024</v>
      </c>
      <c r="AP919" t="s">
        <v>1522</v>
      </c>
      <c r="AQ919">
        <v>2018</v>
      </c>
      <c r="AR919">
        <v>46</v>
      </c>
    </row>
    <row r="920" spans="1:44">
      <c r="A920" t="s">
        <v>44</v>
      </c>
      <c r="C920" s="2">
        <v>43180</v>
      </c>
      <c r="D920" t="s">
        <v>49</v>
      </c>
      <c r="E920">
        <v>120</v>
      </c>
      <c r="F920" t="s">
        <v>149</v>
      </c>
      <c r="G920" t="s">
        <v>300</v>
      </c>
      <c r="H920">
        <v>0.125</v>
      </c>
      <c r="I920">
        <v>796</v>
      </c>
      <c r="J920">
        <v>1823.36</v>
      </c>
      <c r="K920">
        <v>15</v>
      </c>
      <c r="L920">
        <v>44</v>
      </c>
      <c r="M920" t="s">
        <v>332</v>
      </c>
      <c r="N920">
        <v>70</v>
      </c>
      <c r="O920" t="s">
        <v>333</v>
      </c>
      <c r="P920" t="s">
        <v>486</v>
      </c>
      <c r="Q920" t="s">
        <v>809</v>
      </c>
      <c r="R920" t="s">
        <v>954</v>
      </c>
      <c r="S920" s="2">
        <v>43180</v>
      </c>
      <c r="T920" t="s">
        <v>962</v>
      </c>
      <c r="U920">
        <v>0</v>
      </c>
      <c r="V920" t="s">
        <v>973</v>
      </c>
      <c r="X920">
        <v>0</v>
      </c>
      <c r="AA920">
        <v>1</v>
      </c>
      <c r="AB920">
        <v>0</v>
      </c>
      <c r="AC920" t="s">
        <v>1052</v>
      </c>
      <c r="AG920">
        <v>0</v>
      </c>
      <c r="AI920">
        <v>43.78910068</v>
      </c>
      <c r="AJ920" t="s">
        <v>973</v>
      </c>
      <c r="AL920">
        <v>-105.25107285</v>
      </c>
      <c r="AN920" t="s">
        <v>1331</v>
      </c>
      <c r="AO920">
        <v>2.910594838714902</v>
      </c>
      <c r="AP920" t="s">
        <v>1522</v>
      </c>
      <c r="AQ920">
        <v>2018</v>
      </c>
      <c r="AR920">
        <v>46</v>
      </c>
    </row>
    <row r="921" spans="1:44">
      <c r="A921" t="s">
        <v>44</v>
      </c>
      <c r="C921" s="2">
        <v>43180</v>
      </c>
      <c r="D921" t="s">
        <v>49</v>
      </c>
      <c r="E921">
        <v>120</v>
      </c>
      <c r="F921" t="s">
        <v>149</v>
      </c>
      <c r="G921" t="s">
        <v>300</v>
      </c>
      <c r="H921">
        <v>0.125</v>
      </c>
      <c r="I921">
        <v>796</v>
      </c>
      <c r="J921">
        <v>1823.36</v>
      </c>
      <c r="K921">
        <v>14</v>
      </c>
      <c r="L921">
        <v>44</v>
      </c>
      <c r="M921" t="s">
        <v>332</v>
      </c>
      <c r="N921">
        <v>70</v>
      </c>
      <c r="O921" t="s">
        <v>333</v>
      </c>
      <c r="P921" t="s">
        <v>486</v>
      </c>
      <c r="Q921" t="s">
        <v>809</v>
      </c>
      <c r="R921" t="s">
        <v>954</v>
      </c>
      <c r="S921" s="2">
        <v>43180</v>
      </c>
      <c r="T921" t="s">
        <v>962</v>
      </c>
      <c r="U921">
        <v>0</v>
      </c>
      <c r="V921" t="s">
        <v>973</v>
      </c>
      <c r="X921">
        <v>0</v>
      </c>
      <c r="AA921">
        <v>1</v>
      </c>
      <c r="AB921">
        <v>0</v>
      </c>
      <c r="AC921" t="s">
        <v>1052</v>
      </c>
      <c r="AG921">
        <v>0</v>
      </c>
      <c r="AI921">
        <v>43.78920382</v>
      </c>
      <c r="AJ921" t="s">
        <v>973</v>
      </c>
      <c r="AL921">
        <v>-105.23080081</v>
      </c>
      <c r="AN921" t="s">
        <v>1332</v>
      </c>
      <c r="AO921">
        <v>2.153090787209927</v>
      </c>
      <c r="AP921" t="s">
        <v>1522</v>
      </c>
      <c r="AQ921">
        <v>2018</v>
      </c>
      <c r="AR921">
        <v>46</v>
      </c>
    </row>
    <row r="922" spans="1:44">
      <c r="A922" t="s">
        <v>44</v>
      </c>
      <c r="C922" s="2">
        <v>43180</v>
      </c>
      <c r="D922" t="s">
        <v>49</v>
      </c>
      <c r="E922">
        <v>120</v>
      </c>
      <c r="F922" t="s">
        <v>149</v>
      </c>
      <c r="G922" t="s">
        <v>300</v>
      </c>
      <c r="H922">
        <v>0.125</v>
      </c>
      <c r="I922">
        <v>796</v>
      </c>
      <c r="J922">
        <v>1823.36</v>
      </c>
      <c r="K922">
        <v>12</v>
      </c>
      <c r="L922">
        <v>44</v>
      </c>
      <c r="M922" t="s">
        <v>332</v>
      </c>
      <c r="N922">
        <v>70</v>
      </c>
      <c r="O922" t="s">
        <v>333</v>
      </c>
      <c r="P922" t="s">
        <v>486</v>
      </c>
      <c r="Q922" t="s">
        <v>809</v>
      </c>
      <c r="R922" t="s">
        <v>954</v>
      </c>
      <c r="S922" s="2">
        <v>43180</v>
      </c>
      <c r="T922" t="s">
        <v>962</v>
      </c>
      <c r="U922">
        <v>0</v>
      </c>
      <c r="V922" t="s">
        <v>973</v>
      </c>
      <c r="X922">
        <v>0</v>
      </c>
      <c r="AA922">
        <v>1</v>
      </c>
      <c r="AB922">
        <v>0</v>
      </c>
      <c r="AC922" t="s">
        <v>1052</v>
      </c>
      <c r="AG922">
        <v>0</v>
      </c>
      <c r="AI922">
        <v>43.80379544</v>
      </c>
      <c r="AJ922" t="s">
        <v>973</v>
      </c>
      <c r="AL922">
        <v>-105.21072726</v>
      </c>
      <c r="AN922" t="s">
        <v>1325</v>
      </c>
      <c r="AO922">
        <v>0.7487238368897726</v>
      </c>
      <c r="AP922" t="s">
        <v>1522</v>
      </c>
      <c r="AQ922">
        <v>2018</v>
      </c>
      <c r="AR922">
        <v>46</v>
      </c>
    </row>
    <row r="923" spans="1:44">
      <c r="A923" t="s">
        <v>44</v>
      </c>
      <c r="C923" s="2">
        <v>43180</v>
      </c>
      <c r="D923" t="s">
        <v>49</v>
      </c>
      <c r="E923">
        <v>120</v>
      </c>
      <c r="F923" t="s">
        <v>149</v>
      </c>
      <c r="G923" t="s">
        <v>300</v>
      </c>
      <c r="H923">
        <v>0.125</v>
      </c>
      <c r="I923">
        <v>796</v>
      </c>
      <c r="J923">
        <v>1823.36</v>
      </c>
      <c r="K923">
        <v>10</v>
      </c>
      <c r="L923">
        <v>44</v>
      </c>
      <c r="M923" t="s">
        <v>332</v>
      </c>
      <c r="N923">
        <v>70</v>
      </c>
      <c r="O923" t="s">
        <v>333</v>
      </c>
      <c r="P923" t="s">
        <v>486</v>
      </c>
      <c r="Q923" t="s">
        <v>809</v>
      </c>
      <c r="R923" t="s">
        <v>954</v>
      </c>
      <c r="S923" s="2">
        <v>43180</v>
      </c>
      <c r="T923" t="s">
        <v>962</v>
      </c>
      <c r="U923">
        <v>0</v>
      </c>
      <c r="V923" t="s">
        <v>973</v>
      </c>
      <c r="X923">
        <v>0</v>
      </c>
      <c r="AA923">
        <v>1</v>
      </c>
      <c r="AB923">
        <v>0</v>
      </c>
      <c r="AC923" t="s">
        <v>1052</v>
      </c>
      <c r="AG923">
        <v>0</v>
      </c>
      <c r="AI923">
        <v>43.80370743</v>
      </c>
      <c r="AJ923" t="s">
        <v>973</v>
      </c>
      <c r="AL923">
        <v>-105.25105008</v>
      </c>
      <c r="AN923" t="s">
        <v>1333</v>
      </c>
      <c r="AO923">
        <v>2.474916050642382</v>
      </c>
      <c r="AP923" t="s">
        <v>1522</v>
      </c>
      <c r="AQ923">
        <v>2018</v>
      </c>
      <c r="AR923">
        <v>46</v>
      </c>
    </row>
    <row r="924" spans="1:44">
      <c r="A924" t="s">
        <v>44</v>
      </c>
      <c r="C924" s="2">
        <v>43361</v>
      </c>
      <c r="D924" t="s">
        <v>103</v>
      </c>
      <c r="E924">
        <v>120</v>
      </c>
      <c r="F924" t="s">
        <v>149</v>
      </c>
      <c r="G924" t="s">
        <v>301</v>
      </c>
      <c r="H924">
        <v>0.125</v>
      </c>
      <c r="I924">
        <v>605</v>
      </c>
      <c r="J924">
        <v>1066.91003417</v>
      </c>
      <c r="K924">
        <v>26</v>
      </c>
      <c r="L924">
        <v>45</v>
      </c>
      <c r="M924" t="s">
        <v>332</v>
      </c>
      <c r="N924">
        <v>70</v>
      </c>
      <c r="O924" t="s">
        <v>333</v>
      </c>
      <c r="P924" t="s">
        <v>487</v>
      </c>
      <c r="Q924" t="s">
        <v>810</v>
      </c>
      <c r="R924" t="s">
        <v>954</v>
      </c>
      <c r="S924" s="2">
        <v>43361</v>
      </c>
      <c r="T924" t="s">
        <v>962</v>
      </c>
      <c r="U924">
        <v>0</v>
      </c>
      <c r="V924" t="s">
        <v>973</v>
      </c>
      <c r="X924">
        <v>0</v>
      </c>
      <c r="AA924">
        <v>1</v>
      </c>
      <c r="AB924">
        <v>0</v>
      </c>
      <c r="AC924" t="s">
        <v>1051</v>
      </c>
      <c r="AG924">
        <v>0</v>
      </c>
      <c r="AI924">
        <v>43.84771472</v>
      </c>
      <c r="AJ924" t="s">
        <v>973</v>
      </c>
      <c r="AL924">
        <v>-105.2340744</v>
      </c>
      <c r="AN924" t="s">
        <v>1334</v>
      </c>
      <c r="AO924">
        <v>2.833868289227454</v>
      </c>
      <c r="AP924" t="s">
        <v>1521</v>
      </c>
      <c r="AQ924">
        <v>2018</v>
      </c>
      <c r="AR924">
        <v>46</v>
      </c>
    </row>
    <row r="925" spans="1:44">
      <c r="A925" t="s">
        <v>44</v>
      </c>
      <c r="C925" s="2">
        <v>43914</v>
      </c>
      <c r="D925" t="s">
        <v>57</v>
      </c>
      <c r="E925">
        <v>120</v>
      </c>
      <c r="F925" t="s">
        <v>149</v>
      </c>
      <c r="G925" t="s">
        <v>300</v>
      </c>
      <c r="H925">
        <v>0.125</v>
      </c>
      <c r="I925">
        <v>352</v>
      </c>
      <c r="J925">
        <v>529.96002197</v>
      </c>
      <c r="K925">
        <v>23</v>
      </c>
      <c r="L925">
        <v>44</v>
      </c>
      <c r="M925" t="s">
        <v>332</v>
      </c>
      <c r="N925">
        <v>70</v>
      </c>
      <c r="O925" t="s">
        <v>333</v>
      </c>
      <c r="P925" t="s">
        <v>488</v>
      </c>
      <c r="Q925" t="s">
        <v>811</v>
      </c>
      <c r="R925" t="s">
        <v>954</v>
      </c>
      <c r="S925" s="2">
        <v>43914</v>
      </c>
      <c r="T925" t="s">
        <v>962</v>
      </c>
      <c r="U925">
        <v>0</v>
      </c>
      <c r="V925" t="s">
        <v>973</v>
      </c>
      <c r="X925">
        <v>0</v>
      </c>
      <c r="AA925">
        <v>1</v>
      </c>
      <c r="AB925">
        <v>0</v>
      </c>
      <c r="AC925" t="s">
        <v>1050</v>
      </c>
      <c r="AG925">
        <v>0</v>
      </c>
      <c r="AI925">
        <v>43.77469625</v>
      </c>
      <c r="AJ925" t="s">
        <v>973</v>
      </c>
      <c r="AL925">
        <v>-105.23089226</v>
      </c>
      <c r="AN925" t="s">
        <v>1335</v>
      </c>
      <c r="AO925">
        <v>2.994976192384136</v>
      </c>
      <c r="AP925" t="s">
        <v>1522</v>
      </c>
      <c r="AQ925">
        <v>2020</v>
      </c>
      <c r="AR925">
        <v>46</v>
      </c>
    </row>
    <row r="926" spans="1:44">
      <c r="A926" t="s">
        <v>44</v>
      </c>
      <c r="C926" s="2">
        <v>43173</v>
      </c>
      <c r="D926" t="s">
        <v>119</v>
      </c>
      <c r="E926">
        <v>60</v>
      </c>
      <c r="F926" t="s">
        <v>156</v>
      </c>
      <c r="G926" t="s">
        <v>284</v>
      </c>
      <c r="H926">
        <v>0.1667</v>
      </c>
      <c r="I926">
        <v>111</v>
      </c>
      <c r="J926">
        <v>35.27999877</v>
      </c>
      <c r="K926">
        <v>18</v>
      </c>
      <c r="L926">
        <v>44</v>
      </c>
      <c r="M926" t="s">
        <v>332</v>
      </c>
      <c r="N926">
        <v>69</v>
      </c>
      <c r="O926" t="s">
        <v>333</v>
      </c>
      <c r="P926" t="s">
        <v>419</v>
      </c>
      <c r="Q926" t="s">
        <v>812</v>
      </c>
      <c r="R926" t="s">
        <v>954</v>
      </c>
      <c r="S926" s="2">
        <v>43173</v>
      </c>
      <c r="T926" t="s">
        <v>962</v>
      </c>
      <c r="U926">
        <v>0</v>
      </c>
      <c r="V926" t="s">
        <v>973</v>
      </c>
      <c r="X926">
        <v>0</v>
      </c>
      <c r="AA926">
        <v>0</v>
      </c>
      <c r="AB926">
        <v>1</v>
      </c>
      <c r="AC926" t="s">
        <v>1029</v>
      </c>
      <c r="AG926">
        <v>0</v>
      </c>
      <c r="AI926">
        <v>43.78940628</v>
      </c>
      <c r="AJ926" t="s">
        <v>973</v>
      </c>
      <c r="AL926">
        <v>-105.19079845</v>
      </c>
      <c r="AN926" t="s">
        <v>1336</v>
      </c>
      <c r="AO926">
        <v>1.758218864614436</v>
      </c>
      <c r="AP926" t="s">
        <v>1523</v>
      </c>
      <c r="AQ926">
        <v>2018</v>
      </c>
      <c r="AR926">
        <v>46</v>
      </c>
    </row>
    <row r="927" spans="1:44">
      <c r="A927" t="s">
        <v>44</v>
      </c>
      <c r="C927" s="2">
        <v>42773</v>
      </c>
      <c r="D927" t="s">
        <v>48</v>
      </c>
      <c r="E927">
        <v>120</v>
      </c>
      <c r="F927" t="s">
        <v>148</v>
      </c>
      <c r="G927" t="s">
        <v>294</v>
      </c>
      <c r="H927">
        <v>0.125</v>
      </c>
      <c r="I927">
        <v>110</v>
      </c>
      <c r="J927">
        <v>1247.1899414</v>
      </c>
      <c r="K927">
        <v>17</v>
      </c>
      <c r="L927">
        <v>44</v>
      </c>
      <c r="M927" t="s">
        <v>332</v>
      </c>
      <c r="N927">
        <v>69</v>
      </c>
      <c r="O927" t="s">
        <v>333</v>
      </c>
      <c r="P927" t="s">
        <v>489</v>
      </c>
      <c r="Q927" t="s">
        <v>813</v>
      </c>
      <c r="R927" t="s">
        <v>954</v>
      </c>
      <c r="S927" s="2">
        <v>42773</v>
      </c>
      <c r="T927" t="s">
        <v>962</v>
      </c>
      <c r="U927">
        <v>0</v>
      </c>
      <c r="V927" t="s">
        <v>973</v>
      </c>
      <c r="X927">
        <v>0</v>
      </c>
      <c r="AA927">
        <v>1</v>
      </c>
      <c r="AB927">
        <v>0</v>
      </c>
      <c r="AC927" t="s">
        <v>1042</v>
      </c>
      <c r="AG927">
        <v>0</v>
      </c>
      <c r="AI927">
        <v>43.78968871</v>
      </c>
      <c r="AJ927" t="s">
        <v>973</v>
      </c>
      <c r="AL927">
        <v>-105.17088501</v>
      </c>
      <c r="AN927" t="s">
        <v>1337</v>
      </c>
      <c r="AO927">
        <v>2.294053807704052</v>
      </c>
      <c r="AP927" t="s">
        <v>1523</v>
      </c>
      <c r="AQ927">
        <v>2017</v>
      </c>
      <c r="AR927">
        <v>46</v>
      </c>
    </row>
    <row r="928" spans="1:44">
      <c r="A928" t="s">
        <v>44</v>
      </c>
      <c r="C928" s="2">
        <v>42773</v>
      </c>
      <c r="D928" t="s">
        <v>48</v>
      </c>
      <c r="E928">
        <v>120</v>
      </c>
      <c r="F928" t="s">
        <v>148</v>
      </c>
      <c r="G928" t="s">
        <v>294</v>
      </c>
      <c r="H928">
        <v>0.125</v>
      </c>
      <c r="I928">
        <v>30</v>
      </c>
      <c r="J928">
        <v>163.3500061</v>
      </c>
      <c r="K928">
        <v>19</v>
      </c>
      <c r="L928">
        <v>44</v>
      </c>
      <c r="M928" t="s">
        <v>332</v>
      </c>
      <c r="N928">
        <v>69</v>
      </c>
      <c r="O928" t="s">
        <v>333</v>
      </c>
      <c r="P928" t="s">
        <v>490</v>
      </c>
      <c r="Q928" t="s">
        <v>814</v>
      </c>
      <c r="R928" t="s">
        <v>954</v>
      </c>
      <c r="S928" s="2">
        <v>42773</v>
      </c>
      <c r="T928" t="s">
        <v>962</v>
      </c>
      <c r="U928">
        <v>0</v>
      </c>
      <c r="V928" t="s">
        <v>973</v>
      </c>
      <c r="X928">
        <v>0</v>
      </c>
      <c r="AA928">
        <v>1</v>
      </c>
      <c r="AB928">
        <v>0</v>
      </c>
      <c r="AC928" t="s">
        <v>1042</v>
      </c>
      <c r="AG928">
        <v>0</v>
      </c>
      <c r="AI928">
        <v>43.7749979</v>
      </c>
      <c r="AJ928" t="s">
        <v>973</v>
      </c>
      <c r="AL928">
        <v>-105.19072967</v>
      </c>
      <c r="AN928" t="s">
        <v>1338</v>
      </c>
      <c r="AO928">
        <v>2.711573773580038</v>
      </c>
      <c r="AP928" t="s">
        <v>1523</v>
      </c>
      <c r="AQ928">
        <v>2017</v>
      </c>
      <c r="AR928">
        <v>46</v>
      </c>
    </row>
    <row r="929" spans="1:44">
      <c r="A929" t="s">
        <v>44</v>
      </c>
      <c r="B929" s="2">
        <v>43305</v>
      </c>
      <c r="C929" s="2">
        <v>43325</v>
      </c>
      <c r="D929" t="s">
        <v>120</v>
      </c>
      <c r="E929">
        <v>48</v>
      </c>
      <c r="F929" t="s">
        <v>217</v>
      </c>
      <c r="G929" t="s">
        <v>300</v>
      </c>
      <c r="H929">
        <v>0.1875</v>
      </c>
      <c r="J929">
        <v>841.9699707</v>
      </c>
      <c r="K929">
        <v>2</v>
      </c>
      <c r="L929">
        <v>44</v>
      </c>
      <c r="M929" t="s">
        <v>332</v>
      </c>
      <c r="N929">
        <v>70</v>
      </c>
      <c r="O929" t="s">
        <v>333</v>
      </c>
      <c r="P929" t="s">
        <v>491</v>
      </c>
      <c r="Q929" t="s">
        <v>815</v>
      </c>
      <c r="R929" t="s">
        <v>954</v>
      </c>
      <c r="S929" s="2">
        <v>43305</v>
      </c>
      <c r="T929" t="s">
        <v>962</v>
      </c>
      <c r="U929">
        <v>1</v>
      </c>
      <c r="V929" t="s">
        <v>973</v>
      </c>
      <c r="X929">
        <v>12</v>
      </c>
      <c r="AA929">
        <v>0</v>
      </c>
      <c r="AB929">
        <v>0</v>
      </c>
      <c r="AC929" t="s">
        <v>1049</v>
      </c>
      <c r="AG929">
        <v>0</v>
      </c>
      <c r="AI929">
        <v>43.8182571</v>
      </c>
      <c r="AJ929" t="s">
        <v>973</v>
      </c>
      <c r="AL929">
        <v>-105.23080867</v>
      </c>
      <c r="AN929" t="s">
        <v>1326</v>
      </c>
      <c r="AO929">
        <v>1.417782115648802</v>
      </c>
      <c r="AP929" t="s">
        <v>1521</v>
      </c>
      <c r="AQ929">
        <v>2018</v>
      </c>
      <c r="AR929">
        <v>46</v>
      </c>
    </row>
    <row r="930" spans="1:44">
      <c r="A930" t="s">
        <v>44</v>
      </c>
      <c r="B930" s="2">
        <v>43305</v>
      </c>
      <c r="C930" s="2">
        <v>43325</v>
      </c>
      <c r="D930" t="s">
        <v>120</v>
      </c>
      <c r="E930">
        <v>48</v>
      </c>
      <c r="F930" t="s">
        <v>217</v>
      </c>
      <c r="G930" t="s">
        <v>300</v>
      </c>
      <c r="H930">
        <v>0.1875</v>
      </c>
      <c r="J930">
        <v>841.9699707</v>
      </c>
      <c r="K930">
        <v>12</v>
      </c>
      <c r="L930">
        <v>44</v>
      </c>
      <c r="M930" t="s">
        <v>332</v>
      </c>
      <c r="N930">
        <v>70</v>
      </c>
      <c r="O930" t="s">
        <v>333</v>
      </c>
      <c r="P930" t="s">
        <v>491</v>
      </c>
      <c r="Q930" t="s">
        <v>815</v>
      </c>
      <c r="R930" t="s">
        <v>954</v>
      </c>
      <c r="S930" s="2">
        <v>43305</v>
      </c>
      <c r="T930" t="s">
        <v>962</v>
      </c>
      <c r="U930">
        <v>1</v>
      </c>
      <c r="V930" t="s">
        <v>973</v>
      </c>
      <c r="X930">
        <v>12</v>
      </c>
      <c r="AA930">
        <v>0</v>
      </c>
      <c r="AB930">
        <v>0</v>
      </c>
      <c r="AC930" t="s">
        <v>1049</v>
      </c>
      <c r="AG930">
        <v>0</v>
      </c>
      <c r="AI930">
        <v>43.80379544</v>
      </c>
      <c r="AJ930" t="s">
        <v>973</v>
      </c>
      <c r="AL930">
        <v>-105.21072726</v>
      </c>
      <c r="AN930" t="s">
        <v>1325</v>
      </c>
      <c r="AO930">
        <v>0.7487238368897726</v>
      </c>
      <c r="AP930" t="s">
        <v>1522</v>
      </c>
      <c r="AQ930">
        <v>2018</v>
      </c>
      <c r="AR930">
        <v>46</v>
      </c>
    </row>
    <row r="931" spans="1:44">
      <c r="A931" t="s">
        <v>44</v>
      </c>
      <c r="B931" s="2">
        <v>43305</v>
      </c>
      <c r="C931" s="2">
        <v>43325</v>
      </c>
      <c r="D931" t="s">
        <v>120</v>
      </c>
      <c r="E931">
        <v>48</v>
      </c>
      <c r="F931" t="s">
        <v>217</v>
      </c>
      <c r="G931" t="s">
        <v>300</v>
      </c>
      <c r="H931">
        <v>0.1875</v>
      </c>
      <c r="J931">
        <v>841.9699707</v>
      </c>
      <c r="K931">
        <v>11</v>
      </c>
      <c r="L931">
        <v>44</v>
      </c>
      <c r="M931" t="s">
        <v>332</v>
      </c>
      <c r="N931">
        <v>70</v>
      </c>
      <c r="O931" t="s">
        <v>333</v>
      </c>
      <c r="P931" t="s">
        <v>491</v>
      </c>
      <c r="Q931" t="s">
        <v>815</v>
      </c>
      <c r="R931" t="s">
        <v>954</v>
      </c>
      <c r="S931" s="2">
        <v>43305</v>
      </c>
      <c r="T931" t="s">
        <v>962</v>
      </c>
      <c r="U931">
        <v>1</v>
      </c>
      <c r="V931" t="s">
        <v>973</v>
      </c>
      <c r="X931">
        <v>12</v>
      </c>
      <c r="AA931">
        <v>0</v>
      </c>
      <c r="AB931">
        <v>0</v>
      </c>
      <c r="AC931" t="s">
        <v>1049</v>
      </c>
      <c r="AG931">
        <v>0</v>
      </c>
      <c r="AI931">
        <v>43.80375335</v>
      </c>
      <c r="AJ931" t="s">
        <v>973</v>
      </c>
      <c r="AL931">
        <v>-105.23078567</v>
      </c>
      <c r="AN931" t="s">
        <v>1330</v>
      </c>
      <c r="AO931">
        <v>1.520929455031024</v>
      </c>
      <c r="AP931" t="s">
        <v>1522</v>
      </c>
      <c r="AQ931">
        <v>2018</v>
      </c>
      <c r="AR931">
        <v>46</v>
      </c>
    </row>
    <row r="932" spans="1:44">
      <c r="A932" t="s">
        <v>44</v>
      </c>
      <c r="B932" s="2">
        <v>43305</v>
      </c>
      <c r="C932" s="2">
        <v>43325</v>
      </c>
      <c r="D932" t="s">
        <v>120</v>
      </c>
      <c r="E932">
        <v>48</v>
      </c>
      <c r="F932" t="s">
        <v>217</v>
      </c>
      <c r="G932" t="s">
        <v>300</v>
      </c>
      <c r="H932">
        <v>0.1875</v>
      </c>
      <c r="J932">
        <v>841.9699707</v>
      </c>
      <c r="K932">
        <v>14</v>
      </c>
      <c r="L932">
        <v>44</v>
      </c>
      <c r="M932" t="s">
        <v>332</v>
      </c>
      <c r="N932">
        <v>70</v>
      </c>
      <c r="O932" t="s">
        <v>333</v>
      </c>
      <c r="P932" t="s">
        <v>491</v>
      </c>
      <c r="Q932" t="s">
        <v>815</v>
      </c>
      <c r="R932" t="s">
        <v>954</v>
      </c>
      <c r="S932" s="2">
        <v>43305</v>
      </c>
      <c r="T932" t="s">
        <v>962</v>
      </c>
      <c r="U932">
        <v>1</v>
      </c>
      <c r="V932" t="s">
        <v>973</v>
      </c>
      <c r="X932">
        <v>12</v>
      </c>
      <c r="AA932">
        <v>0</v>
      </c>
      <c r="AB932">
        <v>0</v>
      </c>
      <c r="AC932" t="s">
        <v>1049</v>
      </c>
      <c r="AG932">
        <v>0</v>
      </c>
      <c r="AI932">
        <v>43.78920382</v>
      </c>
      <c r="AJ932" t="s">
        <v>973</v>
      </c>
      <c r="AL932">
        <v>-105.23080081</v>
      </c>
      <c r="AN932" t="s">
        <v>1332</v>
      </c>
      <c r="AO932">
        <v>2.153090787209927</v>
      </c>
      <c r="AP932" t="s">
        <v>1522</v>
      </c>
      <c r="AQ932">
        <v>2018</v>
      </c>
      <c r="AR932">
        <v>46</v>
      </c>
    </row>
    <row r="933" spans="1:44">
      <c r="A933" t="s">
        <v>44</v>
      </c>
      <c r="B933" s="2">
        <v>43305</v>
      </c>
      <c r="C933" s="2">
        <v>43325</v>
      </c>
      <c r="D933" t="s">
        <v>120</v>
      </c>
      <c r="E933">
        <v>48</v>
      </c>
      <c r="F933" t="s">
        <v>217</v>
      </c>
      <c r="G933" t="s">
        <v>300</v>
      </c>
      <c r="H933">
        <v>0.1875</v>
      </c>
      <c r="J933">
        <v>841.9699707</v>
      </c>
      <c r="K933">
        <v>14</v>
      </c>
      <c r="L933">
        <v>44</v>
      </c>
      <c r="M933" t="s">
        <v>332</v>
      </c>
      <c r="N933">
        <v>70</v>
      </c>
      <c r="O933" t="s">
        <v>333</v>
      </c>
      <c r="P933" t="s">
        <v>491</v>
      </c>
      <c r="Q933" t="s">
        <v>815</v>
      </c>
      <c r="R933" t="s">
        <v>954</v>
      </c>
      <c r="S933" s="2">
        <v>43305</v>
      </c>
      <c r="T933" t="s">
        <v>962</v>
      </c>
      <c r="U933">
        <v>1</v>
      </c>
      <c r="V933" t="s">
        <v>973</v>
      </c>
      <c r="X933">
        <v>12</v>
      </c>
      <c r="AA933">
        <v>0</v>
      </c>
      <c r="AB933">
        <v>0</v>
      </c>
      <c r="AC933" t="s">
        <v>1049</v>
      </c>
      <c r="AG933">
        <v>0</v>
      </c>
      <c r="AI933">
        <v>43.78920382</v>
      </c>
      <c r="AJ933" t="s">
        <v>973</v>
      </c>
      <c r="AL933">
        <v>-105.23080081</v>
      </c>
      <c r="AN933" t="s">
        <v>1332</v>
      </c>
      <c r="AO933">
        <v>2.153090787209927</v>
      </c>
      <c r="AP933" t="s">
        <v>1522</v>
      </c>
      <c r="AQ933">
        <v>2018</v>
      </c>
      <c r="AR933">
        <v>46</v>
      </c>
    </row>
    <row r="934" spans="1:44">
      <c r="A934" t="s">
        <v>44</v>
      </c>
      <c r="B934" s="2">
        <v>43305</v>
      </c>
      <c r="C934" s="2">
        <v>43325</v>
      </c>
      <c r="D934" t="s">
        <v>120</v>
      </c>
      <c r="E934">
        <v>48</v>
      </c>
      <c r="F934" t="s">
        <v>217</v>
      </c>
      <c r="G934" t="s">
        <v>300</v>
      </c>
      <c r="H934">
        <v>0.1875</v>
      </c>
      <c r="J934">
        <v>841.9699707</v>
      </c>
      <c r="K934">
        <v>12</v>
      </c>
      <c r="L934">
        <v>44</v>
      </c>
      <c r="M934" t="s">
        <v>332</v>
      </c>
      <c r="N934">
        <v>70</v>
      </c>
      <c r="O934" t="s">
        <v>333</v>
      </c>
      <c r="P934" t="s">
        <v>491</v>
      </c>
      <c r="Q934" t="s">
        <v>815</v>
      </c>
      <c r="R934" t="s">
        <v>954</v>
      </c>
      <c r="S934" s="2">
        <v>43305</v>
      </c>
      <c r="T934" t="s">
        <v>962</v>
      </c>
      <c r="U934">
        <v>1</v>
      </c>
      <c r="V934" t="s">
        <v>973</v>
      </c>
      <c r="X934">
        <v>12</v>
      </c>
      <c r="AA934">
        <v>0</v>
      </c>
      <c r="AB934">
        <v>0</v>
      </c>
      <c r="AC934" t="s">
        <v>1049</v>
      </c>
      <c r="AG934">
        <v>0</v>
      </c>
      <c r="AI934">
        <v>43.80379544</v>
      </c>
      <c r="AJ934" t="s">
        <v>973</v>
      </c>
      <c r="AL934">
        <v>-105.21072726</v>
      </c>
      <c r="AN934" t="s">
        <v>1325</v>
      </c>
      <c r="AO934">
        <v>0.7487238368897726</v>
      </c>
      <c r="AP934" t="s">
        <v>1522</v>
      </c>
      <c r="AQ934">
        <v>2018</v>
      </c>
      <c r="AR934">
        <v>46</v>
      </c>
    </row>
    <row r="935" spans="1:44">
      <c r="A935" t="s">
        <v>44</v>
      </c>
      <c r="B935" s="2">
        <v>43305</v>
      </c>
      <c r="C935" s="2">
        <v>43325</v>
      </c>
      <c r="D935" t="s">
        <v>120</v>
      </c>
      <c r="E935">
        <v>48</v>
      </c>
      <c r="F935" t="s">
        <v>217</v>
      </c>
      <c r="G935" t="s">
        <v>300</v>
      </c>
      <c r="H935">
        <v>0.1875</v>
      </c>
      <c r="J935">
        <v>841.9699707</v>
      </c>
      <c r="K935">
        <v>2</v>
      </c>
      <c r="L935">
        <v>44</v>
      </c>
      <c r="M935" t="s">
        <v>332</v>
      </c>
      <c r="N935">
        <v>70</v>
      </c>
      <c r="O935" t="s">
        <v>333</v>
      </c>
      <c r="P935" t="s">
        <v>491</v>
      </c>
      <c r="Q935" t="s">
        <v>815</v>
      </c>
      <c r="R935" t="s">
        <v>954</v>
      </c>
      <c r="S935" s="2">
        <v>43305</v>
      </c>
      <c r="T935" t="s">
        <v>962</v>
      </c>
      <c r="U935">
        <v>1</v>
      </c>
      <c r="V935" t="s">
        <v>973</v>
      </c>
      <c r="X935">
        <v>12</v>
      </c>
      <c r="AA935">
        <v>0</v>
      </c>
      <c r="AB935">
        <v>0</v>
      </c>
      <c r="AC935" t="s">
        <v>1049</v>
      </c>
      <c r="AG935">
        <v>0</v>
      </c>
      <c r="AI935">
        <v>43.8182571</v>
      </c>
      <c r="AJ935" t="s">
        <v>973</v>
      </c>
      <c r="AL935">
        <v>-105.23080867</v>
      </c>
      <c r="AN935" t="s">
        <v>1326</v>
      </c>
      <c r="AO935">
        <v>1.417782115648802</v>
      </c>
      <c r="AP935" t="s">
        <v>1521</v>
      </c>
      <c r="AQ935">
        <v>2018</v>
      </c>
      <c r="AR935">
        <v>46</v>
      </c>
    </row>
    <row r="936" spans="1:44">
      <c r="A936" t="s">
        <v>44</v>
      </c>
      <c r="B936" s="2">
        <v>43305</v>
      </c>
      <c r="C936" s="2">
        <v>43325</v>
      </c>
      <c r="D936" t="s">
        <v>120</v>
      </c>
      <c r="E936">
        <v>48</v>
      </c>
      <c r="F936" t="s">
        <v>217</v>
      </c>
      <c r="G936" t="s">
        <v>300</v>
      </c>
      <c r="H936">
        <v>0.1875</v>
      </c>
      <c r="J936">
        <v>841.9699707</v>
      </c>
      <c r="K936">
        <v>14</v>
      </c>
      <c r="L936">
        <v>44</v>
      </c>
      <c r="M936" t="s">
        <v>332</v>
      </c>
      <c r="N936">
        <v>70</v>
      </c>
      <c r="O936" t="s">
        <v>333</v>
      </c>
      <c r="P936" t="s">
        <v>491</v>
      </c>
      <c r="Q936" t="s">
        <v>815</v>
      </c>
      <c r="R936" t="s">
        <v>954</v>
      </c>
      <c r="S936" s="2">
        <v>43305</v>
      </c>
      <c r="T936" t="s">
        <v>962</v>
      </c>
      <c r="U936">
        <v>1</v>
      </c>
      <c r="V936" t="s">
        <v>973</v>
      </c>
      <c r="X936">
        <v>12</v>
      </c>
      <c r="AA936">
        <v>0</v>
      </c>
      <c r="AB936">
        <v>0</v>
      </c>
      <c r="AC936" t="s">
        <v>1049</v>
      </c>
      <c r="AG936">
        <v>0</v>
      </c>
      <c r="AI936">
        <v>43.78920382</v>
      </c>
      <c r="AJ936" t="s">
        <v>973</v>
      </c>
      <c r="AL936">
        <v>-105.23080081</v>
      </c>
      <c r="AN936" t="s">
        <v>1332</v>
      </c>
      <c r="AO936">
        <v>2.153090787209927</v>
      </c>
      <c r="AP936" t="s">
        <v>1522</v>
      </c>
      <c r="AQ936">
        <v>2018</v>
      </c>
      <c r="AR936">
        <v>46</v>
      </c>
    </row>
    <row r="937" spans="1:44">
      <c r="A937" t="s">
        <v>44</v>
      </c>
      <c r="B937" s="2">
        <v>43305</v>
      </c>
      <c r="C937" s="2">
        <v>43325</v>
      </c>
      <c r="D937" t="s">
        <v>120</v>
      </c>
      <c r="E937">
        <v>48</v>
      </c>
      <c r="F937" t="s">
        <v>217</v>
      </c>
      <c r="G937" t="s">
        <v>300</v>
      </c>
      <c r="H937">
        <v>0.1875</v>
      </c>
      <c r="J937">
        <v>841.9699707</v>
      </c>
      <c r="K937">
        <v>2</v>
      </c>
      <c r="L937">
        <v>44</v>
      </c>
      <c r="M937" t="s">
        <v>332</v>
      </c>
      <c r="N937">
        <v>70</v>
      </c>
      <c r="O937" t="s">
        <v>333</v>
      </c>
      <c r="P937" t="s">
        <v>491</v>
      </c>
      <c r="Q937" t="s">
        <v>815</v>
      </c>
      <c r="R937" t="s">
        <v>954</v>
      </c>
      <c r="S937" s="2">
        <v>43305</v>
      </c>
      <c r="T937" t="s">
        <v>962</v>
      </c>
      <c r="U937">
        <v>1</v>
      </c>
      <c r="V937" t="s">
        <v>973</v>
      </c>
      <c r="X937">
        <v>12</v>
      </c>
      <c r="AA937">
        <v>0</v>
      </c>
      <c r="AB937">
        <v>0</v>
      </c>
      <c r="AC937" t="s">
        <v>1049</v>
      </c>
      <c r="AG937">
        <v>0</v>
      </c>
      <c r="AI937">
        <v>43.8182571</v>
      </c>
      <c r="AJ937" t="s">
        <v>973</v>
      </c>
      <c r="AL937">
        <v>-105.23080867</v>
      </c>
      <c r="AN937" t="s">
        <v>1326</v>
      </c>
      <c r="AO937">
        <v>1.417782115648802</v>
      </c>
      <c r="AP937" t="s">
        <v>1521</v>
      </c>
      <c r="AQ937">
        <v>2018</v>
      </c>
      <c r="AR937">
        <v>46</v>
      </c>
    </row>
    <row r="938" spans="1:44">
      <c r="A938" t="s">
        <v>44</v>
      </c>
      <c r="B938" s="2">
        <v>43305</v>
      </c>
      <c r="C938" s="2">
        <v>43325</v>
      </c>
      <c r="D938" t="s">
        <v>120</v>
      </c>
      <c r="E938">
        <v>48</v>
      </c>
      <c r="F938" t="s">
        <v>217</v>
      </c>
      <c r="G938" t="s">
        <v>300</v>
      </c>
      <c r="H938">
        <v>0.1875</v>
      </c>
      <c r="J938">
        <v>841.9699707</v>
      </c>
      <c r="K938">
        <v>12</v>
      </c>
      <c r="L938">
        <v>44</v>
      </c>
      <c r="M938" t="s">
        <v>332</v>
      </c>
      <c r="N938">
        <v>70</v>
      </c>
      <c r="O938" t="s">
        <v>333</v>
      </c>
      <c r="P938" t="s">
        <v>491</v>
      </c>
      <c r="Q938" t="s">
        <v>815</v>
      </c>
      <c r="R938" t="s">
        <v>954</v>
      </c>
      <c r="S938" s="2">
        <v>43305</v>
      </c>
      <c r="T938" t="s">
        <v>962</v>
      </c>
      <c r="U938">
        <v>1</v>
      </c>
      <c r="V938" t="s">
        <v>973</v>
      </c>
      <c r="X938">
        <v>12</v>
      </c>
      <c r="AA938">
        <v>0</v>
      </c>
      <c r="AB938">
        <v>0</v>
      </c>
      <c r="AC938" t="s">
        <v>1049</v>
      </c>
      <c r="AG938">
        <v>0</v>
      </c>
      <c r="AI938">
        <v>43.80379544</v>
      </c>
      <c r="AJ938" t="s">
        <v>973</v>
      </c>
      <c r="AL938">
        <v>-105.21072726</v>
      </c>
      <c r="AN938" t="s">
        <v>1325</v>
      </c>
      <c r="AO938">
        <v>0.7487238368897726</v>
      </c>
      <c r="AP938" t="s">
        <v>1522</v>
      </c>
      <c r="AQ938">
        <v>2018</v>
      </c>
      <c r="AR938">
        <v>46</v>
      </c>
    </row>
    <row r="939" spans="1:44">
      <c r="A939" t="s">
        <v>44</v>
      </c>
      <c r="B939" s="2">
        <v>43305</v>
      </c>
      <c r="C939" s="2">
        <v>43325</v>
      </c>
      <c r="D939" t="s">
        <v>120</v>
      </c>
      <c r="E939">
        <v>48</v>
      </c>
      <c r="F939" t="s">
        <v>217</v>
      </c>
      <c r="G939" t="s">
        <v>300</v>
      </c>
      <c r="H939">
        <v>0.1875</v>
      </c>
      <c r="J939">
        <v>841.9699707</v>
      </c>
      <c r="K939">
        <v>11</v>
      </c>
      <c r="L939">
        <v>44</v>
      </c>
      <c r="M939" t="s">
        <v>332</v>
      </c>
      <c r="N939">
        <v>70</v>
      </c>
      <c r="O939" t="s">
        <v>333</v>
      </c>
      <c r="P939" t="s">
        <v>491</v>
      </c>
      <c r="Q939" t="s">
        <v>815</v>
      </c>
      <c r="R939" t="s">
        <v>954</v>
      </c>
      <c r="S939" s="2">
        <v>43305</v>
      </c>
      <c r="T939" t="s">
        <v>962</v>
      </c>
      <c r="U939">
        <v>1</v>
      </c>
      <c r="V939" t="s">
        <v>973</v>
      </c>
      <c r="X939">
        <v>12</v>
      </c>
      <c r="AA939">
        <v>0</v>
      </c>
      <c r="AB939">
        <v>0</v>
      </c>
      <c r="AC939" t="s">
        <v>1049</v>
      </c>
      <c r="AG939">
        <v>0</v>
      </c>
      <c r="AI939">
        <v>43.80375335</v>
      </c>
      <c r="AJ939" t="s">
        <v>973</v>
      </c>
      <c r="AL939">
        <v>-105.23078567</v>
      </c>
      <c r="AN939" t="s">
        <v>1330</v>
      </c>
      <c r="AO939">
        <v>1.520929455031024</v>
      </c>
      <c r="AP939" t="s">
        <v>1522</v>
      </c>
      <c r="AQ939">
        <v>2018</v>
      </c>
      <c r="AR939">
        <v>46</v>
      </c>
    </row>
    <row r="940" spans="1:44">
      <c r="A940" t="s">
        <v>44</v>
      </c>
      <c r="B940" s="2">
        <v>43305</v>
      </c>
      <c r="C940" s="2">
        <v>43325</v>
      </c>
      <c r="D940" t="s">
        <v>120</v>
      </c>
      <c r="E940">
        <v>48</v>
      </c>
      <c r="F940" t="s">
        <v>217</v>
      </c>
      <c r="G940" t="s">
        <v>300</v>
      </c>
      <c r="H940">
        <v>0.1875</v>
      </c>
      <c r="J940">
        <v>841.9699707</v>
      </c>
      <c r="K940">
        <v>2</v>
      </c>
      <c r="L940">
        <v>44</v>
      </c>
      <c r="M940" t="s">
        <v>332</v>
      </c>
      <c r="N940">
        <v>70</v>
      </c>
      <c r="O940" t="s">
        <v>333</v>
      </c>
      <c r="P940" t="s">
        <v>491</v>
      </c>
      <c r="Q940" t="s">
        <v>815</v>
      </c>
      <c r="R940" t="s">
        <v>954</v>
      </c>
      <c r="S940" s="2">
        <v>43305</v>
      </c>
      <c r="T940" t="s">
        <v>962</v>
      </c>
      <c r="U940">
        <v>1</v>
      </c>
      <c r="V940" t="s">
        <v>973</v>
      </c>
      <c r="X940">
        <v>12</v>
      </c>
      <c r="AA940">
        <v>0</v>
      </c>
      <c r="AB940">
        <v>0</v>
      </c>
      <c r="AC940" t="s">
        <v>1049</v>
      </c>
      <c r="AG940">
        <v>0</v>
      </c>
      <c r="AI940">
        <v>43.8182571</v>
      </c>
      <c r="AJ940" t="s">
        <v>973</v>
      </c>
      <c r="AL940">
        <v>-105.23080867</v>
      </c>
      <c r="AN940" t="s">
        <v>1326</v>
      </c>
      <c r="AO940">
        <v>1.417782115648802</v>
      </c>
      <c r="AP940" t="s">
        <v>1521</v>
      </c>
      <c r="AQ940">
        <v>2018</v>
      </c>
      <c r="AR940">
        <v>46</v>
      </c>
    </row>
    <row r="941" spans="1:44">
      <c r="A941" t="s">
        <v>44</v>
      </c>
      <c r="B941" s="2">
        <v>43305</v>
      </c>
      <c r="C941" s="2">
        <v>43325</v>
      </c>
      <c r="D941" t="s">
        <v>120</v>
      </c>
      <c r="E941">
        <v>48</v>
      </c>
      <c r="F941" t="s">
        <v>217</v>
      </c>
      <c r="G941" t="s">
        <v>300</v>
      </c>
      <c r="H941">
        <v>0.1875</v>
      </c>
      <c r="J941">
        <v>841.9699707</v>
      </c>
      <c r="K941">
        <v>14</v>
      </c>
      <c r="L941">
        <v>44</v>
      </c>
      <c r="M941" t="s">
        <v>332</v>
      </c>
      <c r="N941">
        <v>70</v>
      </c>
      <c r="O941" t="s">
        <v>333</v>
      </c>
      <c r="P941" t="s">
        <v>491</v>
      </c>
      <c r="Q941" t="s">
        <v>815</v>
      </c>
      <c r="R941" t="s">
        <v>954</v>
      </c>
      <c r="S941" s="2">
        <v>43305</v>
      </c>
      <c r="T941" t="s">
        <v>962</v>
      </c>
      <c r="U941">
        <v>1</v>
      </c>
      <c r="V941" t="s">
        <v>973</v>
      </c>
      <c r="X941">
        <v>12</v>
      </c>
      <c r="AA941">
        <v>0</v>
      </c>
      <c r="AB941">
        <v>0</v>
      </c>
      <c r="AC941" t="s">
        <v>1049</v>
      </c>
      <c r="AG941">
        <v>0</v>
      </c>
      <c r="AI941">
        <v>43.78920382</v>
      </c>
      <c r="AJ941" t="s">
        <v>973</v>
      </c>
      <c r="AL941">
        <v>-105.23080081</v>
      </c>
      <c r="AN941" t="s">
        <v>1332</v>
      </c>
      <c r="AO941">
        <v>2.153090787209927</v>
      </c>
      <c r="AP941" t="s">
        <v>1522</v>
      </c>
      <c r="AQ941">
        <v>2018</v>
      </c>
      <c r="AR941">
        <v>46</v>
      </c>
    </row>
    <row r="942" spans="1:44">
      <c r="A942" t="s">
        <v>44</v>
      </c>
      <c r="B942" s="2">
        <v>43305</v>
      </c>
      <c r="C942" s="2">
        <v>43325</v>
      </c>
      <c r="D942" t="s">
        <v>120</v>
      </c>
      <c r="E942">
        <v>48</v>
      </c>
      <c r="F942" t="s">
        <v>217</v>
      </c>
      <c r="G942" t="s">
        <v>300</v>
      </c>
      <c r="H942">
        <v>0.1875</v>
      </c>
      <c r="J942">
        <v>841.9699707</v>
      </c>
      <c r="K942">
        <v>23</v>
      </c>
      <c r="L942">
        <v>44</v>
      </c>
      <c r="M942" t="s">
        <v>332</v>
      </c>
      <c r="N942">
        <v>70</v>
      </c>
      <c r="O942" t="s">
        <v>333</v>
      </c>
      <c r="P942" t="s">
        <v>491</v>
      </c>
      <c r="Q942" t="s">
        <v>815</v>
      </c>
      <c r="R942" t="s">
        <v>954</v>
      </c>
      <c r="S942" s="2">
        <v>43305</v>
      </c>
      <c r="T942" t="s">
        <v>962</v>
      </c>
      <c r="U942">
        <v>1</v>
      </c>
      <c r="V942" t="s">
        <v>973</v>
      </c>
      <c r="X942">
        <v>12</v>
      </c>
      <c r="AA942">
        <v>0</v>
      </c>
      <c r="AB942">
        <v>0</v>
      </c>
      <c r="AC942" t="s">
        <v>1049</v>
      </c>
      <c r="AG942">
        <v>0</v>
      </c>
      <c r="AI942">
        <v>43.77469625</v>
      </c>
      <c r="AJ942" t="s">
        <v>973</v>
      </c>
      <c r="AL942">
        <v>-105.23089226</v>
      </c>
      <c r="AN942" t="s">
        <v>1335</v>
      </c>
      <c r="AO942">
        <v>2.994976192384136</v>
      </c>
      <c r="AP942" t="s">
        <v>1522</v>
      </c>
      <c r="AQ942">
        <v>2018</v>
      </c>
      <c r="AR942">
        <v>46</v>
      </c>
    </row>
    <row r="943" spans="1:44">
      <c r="A943" t="s">
        <v>44</v>
      </c>
      <c r="B943" s="2">
        <v>43305</v>
      </c>
      <c r="C943" s="2">
        <v>43325</v>
      </c>
      <c r="D943" t="s">
        <v>120</v>
      </c>
      <c r="E943">
        <v>48</v>
      </c>
      <c r="F943" t="s">
        <v>217</v>
      </c>
      <c r="G943" t="s">
        <v>300</v>
      </c>
      <c r="H943">
        <v>0.1875</v>
      </c>
      <c r="J943">
        <v>480</v>
      </c>
      <c r="K943">
        <v>26</v>
      </c>
      <c r="L943">
        <v>45</v>
      </c>
      <c r="M943" t="s">
        <v>332</v>
      </c>
      <c r="N943">
        <v>70</v>
      </c>
      <c r="O943" t="s">
        <v>333</v>
      </c>
      <c r="P943" t="s">
        <v>492</v>
      </c>
      <c r="Q943" t="s">
        <v>816</v>
      </c>
      <c r="R943" t="s">
        <v>954</v>
      </c>
      <c r="S943" s="2">
        <v>43305</v>
      </c>
      <c r="T943" t="s">
        <v>962</v>
      </c>
      <c r="U943">
        <v>1</v>
      </c>
      <c r="V943" t="s">
        <v>973</v>
      </c>
      <c r="X943">
        <v>12</v>
      </c>
      <c r="AA943">
        <v>0</v>
      </c>
      <c r="AB943">
        <v>0</v>
      </c>
      <c r="AC943" t="s">
        <v>1053</v>
      </c>
      <c r="AG943">
        <v>0</v>
      </c>
      <c r="AI943">
        <v>43.84771472</v>
      </c>
      <c r="AJ943" t="s">
        <v>973</v>
      </c>
      <c r="AL943">
        <v>-105.2340744</v>
      </c>
      <c r="AN943" t="s">
        <v>1334</v>
      </c>
      <c r="AO943">
        <v>2.833868289227454</v>
      </c>
      <c r="AP943" t="s">
        <v>1521</v>
      </c>
      <c r="AQ943">
        <v>2018</v>
      </c>
      <c r="AR943">
        <v>46</v>
      </c>
    </row>
    <row r="944" spans="1:44">
      <c r="A944" t="s">
        <v>44</v>
      </c>
      <c r="B944" s="2">
        <v>43305</v>
      </c>
      <c r="C944" s="2">
        <v>43325</v>
      </c>
      <c r="D944" t="s">
        <v>120</v>
      </c>
      <c r="E944">
        <v>48</v>
      </c>
      <c r="F944" t="s">
        <v>217</v>
      </c>
      <c r="G944" t="s">
        <v>300</v>
      </c>
      <c r="H944">
        <v>0.1875</v>
      </c>
      <c r="J944">
        <v>480</v>
      </c>
      <c r="K944">
        <v>26</v>
      </c>
      <c r="L944">
        <v>45</v>
      </c>
      <c r="M944" t="s">
        <v>332</v>
      </c>
      <c r="N944">
        <v>70</v>
      </c>
      <c r="O944" t="s">
        <v>333</v>
      </c>
      <c r="P944" t="s">
        <v>492</v>
      </c>
      <c r="Q944" t="s">
        <v>816</v>
      </c>
      <c r="R944" t="s">
        <v>954</v>
      </c>
      <c r="S944" s="2">
        <v>43305</v>
      </c>
      <c r="T944" t="s">
        <v>962</v>
      </c>
      <c r="U944">
        <v>1</v>
      </c>
      <c r="V944" t="s">
        <v>973</v>
      </c>
      <c r="X944">
        <v>12</v>
      </c>
      <c r="AA944">
        <v>0</v>
      </c>
      <c r="AB944">
        <v>0</v>
      </c>
      <c r="AC944" t="s">
        <v>1053</v>
      </c>
      <c r="AG944">
        <v>0</v>
      </c>
      <c r="AI944">
        <v>43.84771472</v>
      </c>
      <c r="AJ944" t="s">
        <v>973</v>
      </c>
      <c r="AL944">
        <v>-105.2340744</v>
      </c>
      <c r="AN944" t="s">
        <v>1334</v>
      </c>
      <c r="AO944">
        <v>2.833868289227454</v>
      </c>
      <c r="AP944" t="s">
        <v>1521</v>
      </c>
      <c r="AQ944">
        <v>2018</v>
      </c>
      <c r="AR944">
        <v>46</v>
      </c>
    </row>
    <row r="945" spans="1:44">
      <c r="A945" t="s">
        <v>44</v>
      </c>
      <c r="B945" s="2">
        <v>43305</v>
      </c>
      <c r="C945" s="2">
        <v>43325</v>
      </c>
      <c r="D945" t="s">
        <v>120</v>
      </c>
      <c r="E945">
        <v>48</v>
      </c>
      <c r="F945" t="s">
        <v>217</v>
      </c>
      <c r="G945" t="s">
        <v>300</v>
      </c>
      <c r="H945">
        <v>0.1875</v>
      </c>
      <c r="J945">
        <v>480</v>
      </c>
      <c r="K945">
        <v>26</v>
      </c>
      <c r="L945">
        <v>45</v>
      </c>
      <c r="M945" t="s">
        <v>332</v>
      </c>
      <c r="N945">
        <v>70</v>
      </c>
      <c r="O945" t="s">
        <v>333</v>
      </c>
      <c r="P945" t="s">
        <v>492</v>
      </c>
      <c r="Q945" t="s">
        <v>816</v>
      </c>
      <c r="R945" t="s">
        <v>954</v>
      </c>
      <c r="S945" s="2">
        <v>43305</v>
      </c>
      <c r="T945" t="s">
        <v>962</v>
      </c>
      <c r="U945">
        <v>1</v>
      </c>
      <c r="V945" t="s">
        <v>973</v>
      </c>
      <c r="X945">
        <v>12</v>
      </c>
      <c r="AA945">
        <v>0</v>
      </c>
      <c r="AB945">
        <v>0</v>
      </c>
      <c r="AC945" t="s">
        <v>1053</v>
      </c>
      <c r="AG945">
        <v>0</v>
      </c>
      <c r="AI945">
        <v>43.84771472</v>
      </c>
      <c r="AJ945" t="s">
        <v>973</v>
      </c>
      <c r="AL945">
        <v>-105.2340744</v>
      </c>
      <c r="AN945" t="s">
        <v>1334</v>
      </c>
      <c r="AO945">
        <v>2.833868289227454</v>
      </c>
      <c r="AP945" t="s">
        <v>1521</v>
      </c>
      <c r="AQ945">
        <v>2018</v>
      </c>
      <c r="AR945">
        <v>46</v>
      </c>
    </row>
    <row r="946" spans="1:44">
      <c r="A946" t="s">
        <v>44</v>
      </c>
      <c r="B946" s="2">
        <v>43801</v>
      </c>
      <c r="C946" s="2">
        <v>43847</v>
      </c>
      <c r="D946" t="s">
        <v>121</v>
      </c>
      <c r="E946">
        <v>60</v>
      </c>
      <c r="F946" t="s">
        <v>218</v>
      </c>
      <c r="G946" t="s">
        <v>300</v>
      </c>
      <c r="H946">
        <v>0.1667</v>
      </c>
      <c r="J946">
        <v>120</v>
      </c>
      <c r="K946">
        <v>12</v>
      </c>
      <c r="L946">
        <v>44</v>
      </c>
      <c r="M946" t="s">
        <v>332</v>
      </c>
      <c r="N946">
        <v>70</v>
      </c>
      <c r="O946" t="s">
        <v>333</v>
      </c>
      <c r="P946">
        <f>"03248/0512"</f>
        <v>0</v>
      </c>
      <c r="Q946" t="s">
        <v>817</v>
      </c>
      <c r="R946" t="s">
        <v>954</v>
      </c>
      <c r="S946" s="2">
        <v>43801</v>
      </c>
      <c r="T946" t="s">
        <v>963</v>
      </c>
      <c r="U946">
        <v>0</v>
      </c>
      <c r="V946" t="s">
        <v>973</v>
      </c>
      <c r="X946">
        <v>0</v>
      </c>
      <c r="AA946">
        <v>0</v>
      </c>
      <c r="AB946">
        <v>0</v>
      </c>
      <c r="AC946" t="s">
        <v>1049</v>
      </c>
      <c r="AG946">
        <v>0</v>
      </c>
      <c r="AI946">
        <v>43.80379544</v>
      </c>
      <c r="AJ946" t="s">
        <v>973</v>
      </c>
      <c r="AL946">
        <v>-105.21072726</v>
      </c>
      <c r="AN946" t="s">
        <v>1325</v>
      </c>
      <c r="AO946">
        <v>0.7487238368897726</v>
      </c>
      <c r="AP946" t="s">
        <v>1522</v>
      </c>
      <c r="AQ946">
        <v>2020</v>
      </c>
      <c r="AR946">
        <v>46</v>
      </c>
    </row>
    <row r="947" spans="1:44">
      <c r="A947" t="s">
        <v>44</v>
      </c>
      <c r="B947" s="2">
        <v>43801</v>
      </c>
      <c r="C947" s="2">
        <v>43847</v>
      </c>
      <c r="D947" t="s">
        <v>121</v>
      </c>
      <c r="E947">
        <v>60</v>
      </c>
      <c r="F947" t="s">
        <v>218</v>
      </c>
      <c r="G947" t="s">
        <v>300</v>
      </c>
      <c r="H947">
        <v>0.1667</v>
      </c>
      <c r="J947">
        <v>120</v>
      </c>
      <c r="K947">
        <v>12</v>
      </c>
      <c r="L947">
        <v>44</v>
      </c>
      <c r="M947" t="s">
        <v>332</v>
      </c>
      <c r="N947">
        <v>70</v>
      </c>
      <c r="O947" t="s">
        <v>333</v>
      </c>
      <c r="P947">
        <f>"03248/0512"</f>
        <v>0</v>
      </c>
      <c r="Q947" t="s">
        <v>817</v>
      </c>
      <c r="R947" t="s">
        <v>954</v>
      </c>
      <c r="S947" s="2">
        <v>43801</v>
      </c>
      <c r="T947" t="s">
        <v>963</v>
      </c>
      <c r="U947">
        <v>0</v>
      </c>
      <c r="V947" t="s">
        <v>973</v>
      </c>
      <c r="X947">
        <v>0</v>
      </c>
      <c r="AA947">
        <v>0</v>
      </c>
      <c r="AB947">
        <v>0</v>
      </c>
      <c r="AC947" t="s">
        <v>1049</v>
      </c>
      <c r="AG947">
        <v>0</v>
      </c>
      <c r="AI947">
        <v>43.80379544</v>
      </c>
      <c r="AJ947" t="s">
        <v>973</v>
      </c>
      <c r="AL947">
        <v>-105.21072726</v>
      </c>
      <c r="AN947" t="s">
        <v>1325</v>
      </c>
      <c r="AO947">
        <v>0.7487238368897726</v>
      </c>
      <c r="AP947" t="s">
        <v>1522</v>
      </c>
      <c r="AQ947">
        <v>2020</v>
      </c>
      <c r="AR947">
        <v>46</v>
      </c>
    </row>
    <row r="948" spans="1:44">
      <c r="A948" t="s">
        <v>44</v>
      </c>
      <c r="B948" s="2">
        <v>43801</v>
      </c>
      <c r="C948" s="2">
        <v>43847</v>
      </c>
      <c r="D948" t="s">
        <v>121</v>
      </c>
      <c r="E948">
        <v>60</v>
      </c>
      <c r="F948" t="s">
        <v>164</v>
      </c>
      <c r="G948" t="s">
        <v>300</v>
      </c>
      <c r="H948">
        <v>0.1667</v>
      </c>
      <c r="J948">
        <v>40</v>
      </c>
      <c r="K948">
        <v>2</v>
      </c>
      <c r="L948">
        <v>44</v>
      </c>
      <c r="M948" t="s">
        <v>332</v>
      </c>
      <c r="N948">
        <v>70</v>
      </c>
      <c r="O948" t="s">
        <v>333</v>
      </c>
      <c r="P948">
        <f>"03248/0508"</f>
        <v>0</v>
      </c>
      <c r="Q948" t="s">
        <v>818</v>
      </c>
      <c r="R948" t="s">
        <v>954</v>
      </c>
      <c r="S948" s="2">
        <v>43801</v>
      </c>
      <c r="T948" t="s">
        <v>963</v>
      </c>
      <c r="U948">
        <v>0</v>
      </c>
      <c r="V948" t="s">
        <v>973</v>
      </c>
      <c r="X948">
        <v>0</v>
      </c>
      <c r="AA948">
        <v>0</v>
      </c>
      <c r="AB948">
        <v>0</v>
      </c>
      <c r="AC948" t="s">
        <v>1049</v>
      </c>
      <c r="AG948">
        <v>0</v>
      </c>
      <c r="AI948">
        <v>43.8182571</v>
      </c>
      <c r="AJ948" t="s">
        <v>973</v>
      </c>
      <c r="AL948">
        <v>-105.23080867</v>
      </c>
      <c r="AN948" t="s">
        <v>1326</v>
      </c>
      <c r="AO948">
        <v>1.417782115648802</v>
      </c>
      <c r="AP948" t="s">
        <v>1521</v>
      </c>
      <c r="AQ948">
        <v>2020</v>
      </c>
      <c r="AR948">
        <v>46</v>
      </c>
    </row>
    <row r="949" spans="1:44">
      <c r="A949" t="s">
        <v>44</v>
      </c>
      <c r="B949" s="2">
        <v>43509</v>
      </c>
      <c r="C949" s="2">
        <v>43591</v>
      </c>
      <c r="D949" t="s">
        <v>122</v>
      </c>
      <c r="E949">
        <v>60</v>
      </c>
      <c r="F949" t="s">
        <v>219</v>
      </c>
      <c r="G949" t="s">
        <v>300</v>
      </c>
      <c r="J949">
        <v>1282.69995117</v>
      </c>
      <c r="K949">
        <v>2</v>
      </c>
      <c r="L949">
        <v>44</v>
      </c>
      <c r="M949" t="s">
        <v>332</v>
      </c>
      <c r="N949">
        <v>70</v>
      </c>
      <c r="O949" t="s">
        <v>333</v>
      </c>
      <c r="P949" t="s">
        <v>493</v>
      </c>
      <c r="Q949" t="s">
        <v>819</v>
      </c>
      <c r="R949" t="s">
        <v>956</v>
      </c>
      <c r="S949" s="2">
        <v>43509</v>
      </c>
      <c r="T949" t="s">
        <v>963</v>
      </c>
      <c r="U949">
        <v>0</v>
      </c>
      <c r="V949" t="s">
        <v>973</v>
      </c>
      <c r="X949">
        <v>0</v>
      </c>
      <c r="AA949">
        <v>0</v>
      </c>
      <c r="AB949">
        <v>0</v>
      </c>
      <c r="AC949" t="s">
        <v>1049</v>
      </c>
      <c r="AG949">
        <v>0</v>
      </c>
      <c r="AI949">
        <v>43.8182571</v>
      </c>
      <c r="AJ949" t="s">
        <v>973</v>
      </c>
      <c r="AL949">
        <v>-105.23080867</v>
      </c>
      <c r="AN949" t="s">
        <v>1326</v>
      </c>
      <c r="AO949">
        <v>1.417782115648802</v>
      </c>
      <c r="AP949" t="s">
        <v>1521</v>
      </c>
      <c r="AQ949">
        <v>2019</v>
      </c>
      <c r="AR949">
        <v>46</v>
      </c>
    </row>
    <row r="950" spans="1:44">
      <c r="A950" t="s">
        <v>44</v>
      </c>
      <c r="B950" s="2">
        <v>43509</v>
      </c>
      <c r="C950" s="2">
        <v>43591</v>
      </c>
      <c r="D950" t="s">
        <v>122</v>
      </c>
      <c r="E950">
        <v>60</v>
      </c>
      <c r="F950" t="s">
        <v>219</v>
      </c>
      <c r="G950" t="s">
        <v>300</v>
      </c>
      <c r="J950">
        <v>1282.69995117</v>
      </c>
      <c r="K950">
        <v>11</v>
      </c>
      <c r="L950">
        <v>44</v>
      </c>
      <c r="M950" t="s">
        <v>332</v>
      </c>
      <c r="N950">
        <v>70</v>
      </c>
      <c r="O950" t="s">
        <v>333</v>
      </c>
      <c r="P950" t="s">
        <v>493</v>
      </c>
      <c r="Q950" t="s">
        <v>819</v>
      </c>
      <c r="R950" t="s">
        <v>956</v>
      </c>
      <c r="S950" s="2">
        <v>43509</v>
      </c>
      <c r="T950" t="s">
        <v>963</v>
      </c>
      <c r="U950">
        <v>0</v>
      </c>
      <c r="V950" t="s">
        <v>973</v>
      </c>
      <c r="X950">
        <v>0</v>
      </c>
      <c r="AA950">
        <v>0</v>
      </c>
      <c r="AB950">
        <v>0</v>
      </c>
      <c r="AC950" t="s">
        <v>1049</v>
      </c>
      <c r="AG950">
        <v>0</v>
      </c>
      <c r="AI950">
        <v>43.80375335</v>
      </c>
      <c r="AJ950" t="s">
        <v>973</v>
      </c>
      <c r="AL950">
        <v>-105.23078567</v>
      </c>
      <c r="AN950" t="s">
        <v>1330</v>
      </c>
      <c r="AO950">
        <v>1.520929455031024</v>
      </c>
      <c r="AP950" t="s">
        <v>1522</v>
      </c>
      <c r="AQ950">
        <v>2019</v>
      </c>
      <c r="AR950">
        <v>46</v>
      </c>
    </row>
    <row r="951" spans="1:44">
      <c r="A951" t="s">
        <v>44</v>
      </c>
      <c r="B951" s="2">
        <v>43509</v>
      </c>
      <c r="C951" s="2">
        <v>43591</v>
      </c>
      <c r="D951" t="s">
        <v>122</v>
      </c>
      <c r="E951">
        <v>60</v>
      </c>
      <c r="F951" t="s">
        <v>219</v>
      </c>
      <c r="G951" t="s">
        <v>300</v>
      </c>
      <c r="J951">
        <v>1282.69995117</v>
      </c>
      <c r="K951">
        <v>11</v>
      </c>
      <c r="L951">
        <v>44</v>
      </c>
      <c r="M951" t="s">
        <v>332</v>
      </c>
      <c r="N951">
        <v>70</v>
      </c>
      <c r="O951" t="s">
        <v>333</v>
      </c>
      <c r="P951" t="s">
        <v>493</v>
      </c>
      <c r="Q951" t="s">
        <v>819</v>
      </c>
      <c r="R951" t="s">
        <v>956</v>
      </c>
      <c r="S951" s="2">
        <v>43509</v>
      </c>
      <c r="T951" t="s">
        <v>963</v>
      </c>
      <c r="U951">
        <v>0</v>
      </c>
      <c r="V951" t="s">
        <v>973</v>
      </c>
      <c r="X951">
        <v>0</v>
      </c>
      <c r="AA951">
        <v>0</v>
      </c>
      <c r="AB951">
        <v>0</v>
      </c>
      <c r="AC951" t="s">
        <v>1049</v>
      </c>
      <c r="AG951">
        <v>0</v>
      </c>
      <c r="AI951">
        <v>43.80375335</v>
      </c>
      <c r="AJ951" t="s">
        <v>973</v>
      </c>
      <c r="AL951">
        <v>-105.23078567</v>
      </c>
      <c r="AN951" t="s">
        <v>1330</v>
      </c>
      <c r="AO951">
        <v>1.520929455031024</v>
      </c>
      <c r="AP951" t="s">
        <v>1522</v>
      </c>
      <c r="AQ951">
        <v>2019</v>
      </c>
      <c r="AR951">
        <v>46</v>
      </c>
    </row>
    <row r="952" spans="1:44">
      <c r="A952" t="s">
        <v>44</v>
      </c>
      <c r="B952" s="2">
        <v>43509</v>
      </c>
      <c r="C952" s="2">
        <v>43591</v>
      </c>
      <c r="D952" t="s">
        <v>122</v>
      </c>
      <c r="E952">
        <v>60</v>
      </c>
      <c r="F952" t="s">
        <v>219</v>
      </c>
      <c r="G952" t="s">
        <v>300</v>
      </c>
      <c r="J952">
        <v>1282.69995117</v>
      </c>
      <c r="K952">
        <v>14</v>
      </c>
      <c r="L952">
        <v>44</v>
      </c>
      <c r="M952" t="s">
        <v>332</v>
      </c>
      <c r="N952">
        <v>70</v>
      </c>
      <c r="O952" t="s">
        <v>333</v>
      </c>
      <c r="P952" t="s">
        <v>493</v>
      </c>
      <c r="Q952" t="s">
        <v>819</v>
      </c>
      <c r="R952" t="s">
        <v>956</v>
      </c>
      <c r="S952" s="2">
        <v>43509</v>
      </c>
      <c r="T952" t="s">
        <v>963</v>
      </c>
      <c r="U952">
        <v>0</v>
      </c>
      <c r="V952" t="s">
        <v>973</v>
      </c>
      <c r="X952">
        <v>0</v>
      </c>
      <c r="AA952">
        <v>0</v>
      </c>
      <c r="AB952">
        <v>0</v>
      </c>
      <c r="AC952" t="s">
        <v>1049</v>
      </c>
      <c r="AG952">
        <v>0</v>
      </c>
      <c r="AI952">
        <v>43.78920382</v>
      </c>
      <c r="AJ952" t="s">
        <v>973</v>
      </c>
      <c r="AL952">
        <v>-105.23080081</v>
      </c>
      <c r="AN952" t="s">
        <v>1332</v>
      </c>
      <c r="AO952">
        <v>2.153090787209927</v>
      </c>
      <c r="AP952" t="s">
        <v>1522</v>
      </c>
      <c r="AQ952">
        <v>2019</v>
      </c>
      <c r="AR952">
        <v>46</v>
      </c>
    </row>
    <row r="953" spans="1:44">
      <c r="A953" t="s">
        <v>44</v>
      </c>
      <c r="B953" s="2">
        <v>43509</v>
      </c>
      <c r="C953" s="2">
        <v>43591</v>
      </c>
      <c r="D953" t="s">
        <v>122</v>
      </c>
      <c r="E953">
        <v>60</v>
      </c>
      <c r="F953" t="s">
        <v>219</v>
      </c>
      <c r="G953" t="s">
        <v>300</v>
      </c>
      <c r="J953">
        <v>1282.69995117</v>
      </c>
      <c r="K953">
        <v>2</v>
      </c>
      <c r="L953">
        <v>44</v>
      </c>
      <c r="M953" t="s">
        <v>332</v>
      </c>
      <c r="N953">
        <v>70</v>
      </c>
      <c r="O953" t="s">
        <v>333</v>
      </c>
      <c r="P953" t="s">
        <v>493</v>
      </c>
      <c r="Q953" t="s">
        <v>819</v>
      </c>
      <c r="R953" t="s">
        <v>956</v>
      </c>
      <c r="S953" s="2">
        <v>43509</v>
      </c>
      <c r="T953" t="s">
        <v>963</v>
      </c>
      <c r="U953">
        <v>0</v>
      </c>
      <c r="V953" t="s">
        <v>973</v>
      </c>
      <c r="X953">
        <v>0</v>
      </c>
      <c r="AA953">
        <v>0</v>
      </c>
      <c r="AB953">
        <v>0</v>
      </c>
      <c r="AC953" t="s">
        <v>1049</v>
      </c>
      <c r="AG953">
        <v>0</v>
      </c>
      <c r="AI953">
        <v>43.8182571</v>
      </c>
      <c r="AJ953" t="s">
        <v>973</v>
      </c>
      <c r="AL953">
        <v>-105.23080867</v>
      </c>
      <c r="AN953" t="s">
        <v>1326</v>
      </c>
      <c r="AO953">
        <v>1.417782115648802</v>
      </c>
      <c r="AP953" t="s">
        <v>1521</v>
      </c>
      <c r="AQ953">
        <v>2019</v>
      </c>
      <c r="AR953">
        <v>46</v>
      </c>
    </row>
    <row r="954" spans="1:44">
      <c r="A954" t="s">
        <v>44</v>
      </c>
      <c r="B954" s="2">
        <v>43509</v>
      </c>
      <c r="C954" s="2">
        <v>43591</v>
      </c>
      <c r="D954" t="s">
        <v>122</v>
      </c>
      <c r="E954">
        <v>60</v>
      </c>
      <c r="F954" t="s">
        <v>219</v>
      </c>
      <c r="G954" t="s">
        <v>300</v>
      </c>
      <c r="J954">
        <v>1282.69995117</v>
      </c>
      <c r="K954">
        <v>23</v>
      </c>
      <c r="L954">
        <v>44</v>
      </c>
      <c r="M954" t="s">
        <v>332</v>
      </c>
      <c r="N954">
        <v>70</v>
      </c>
      <c r="O954" t="s">
        <v>333</v>
      </c>
      <c r="P954" t="s">
        <v>493</v>
      </c>
      <c r="Q954" t="s">
        <v>819</v>
      </c>
      <c r="R954" t="s">
        <v>956</v>
      </c>
      <c r="S954" s="2">
        <v>43509</v>
      </c>
      <c r="T954" t="s">
        <v>963</v>
      </c>
      <c r="U954">
        <v>0</v>
      </c>
      <c r="V954" t="s">
        <v>973</v>
      </c>
      <c r="X954">
        <v>0</v>
      </c>
      <c r="AA954">
        <v>0</v>
      </c>
      <c r="AB954">
        <v>0</v>
      </c>
      <c r="AC954" t="s">
        <v>1049</v>
      </c>
      <c r="AG954">
        <v>0</v>
      </c>
      <c r="AI954">
        <v>43.77469625</v>
      </c>
      <c r="AJ954" t="s">
        <v>973</v>
      </c>
      <c r="AL954">
        <v>-105.23089226</v>
      </c>
      <c r="AN954" t="s">
        <v>1335</v>
      </c>
      <c r="AO954">
        <v>2.994976192384136</v>
      </c>
      <c r="AP954" t="s">
        <v>1522</v>
      </c>
      <c r="AQ954">
        <v>2019</v>
      </c>
      <c r="AR954">
        <v>46</v>
      </c>
    </row>
    <row r="955" spans="1:44">
      <c r="A955" t="s">
        <v>44</v>
      </c>
      <c r="B955" s="2">
        <v>43509</v>
      </c>
      <c r="C955" s="2">
        <v>43591</v>
      </c>
      <c r="D955" t="s">
        <v>122</v>
      </c>
      <c r="E955">
        <v>60</v>
      </c>
      <c r="F955" t="s">
        <v>219</v>
      </c>
      <c r="G955" t="s">
        <v>300</v>
      </c>
      <c r="J955">
        <v>1282.69995117</v>
      </c>
      <c r="K955">
        <v>2</v>
      </c>
      <c r="L955">
        <v>44</v>
      </c>
      <c r="M955" t="s">
        <v>332</v>
      </c>
      <c r="N955">
        <v>70</v>
      </c>
      <c r="O955" t="s">
        <v>333</v>
      </c>
      <c r="P955" t="s">
        <v>493</v>
      </c>
      <c r="Q955" t="s">
        <v>819</v>
      </c>
      <c r="R955" t="s">
        <v>956</v>
      </c>
      <c r="S955" s="2">
        <v>43509</v>
      </c>
      <c r="T955" t="s">
        <v>963</v>
      </c>
      <c r="U955">
        <v>0</v>
      </c>
      <c r="V955" t="s">
        <v>973</v>
      </c>
      <c r="X955">
        <v>0</v>
      </c>
      <c r="AA955">
        <v>0</v>
      </c>
      <c r="AB955">
        <v>0</v>
      </c>
      <c r="AC955" t="s">
        <v>1049</v>
      </c>
      <c r="AG955">
        <v>0</v>
      </c>
      <c r="AI955">
        <v>43.8182571</v>
      </c>
      <c r="AJ955" t="s">
        <v>973</v>
      </c>
      <c r="AL955">
        <v>-105.23080867</v>
      </c>
      <c r="AN955" t="s">
        <v>1326</v>
      </c>
      <c r="AO955">
        <v>1.417782115648802</v>
      </c>
      <c r="AP955" t="s">
        <v>1521</v>
      </c>
      <c r="AQ955">
        <v>2019</v>
      </c>
      <c r="AR955">
        <v>46</v>
      </c>
    </row>
    <row r="956" spans="1:44">
      <c r="A956" t="s">
        <v>44</v>
      </c>
      <c r="B956" s="2">
        <v>43509</v>
      </c>
      <c r="C956" s="2">
        <v>43591</v>
      </c>
      <c r="D956" t="s">
        <v>122</v>
      </c>
      <c r="E956">
        <v>60</v>
      </c>
      <c r="F956" t="s">
        <v>219</v>
      </c>
      <c r="G956" t="s">
        <v>300</v>
      </c>
      <c r="J956">
        <v>1282.69995117</v>
      </c>
      <c r="K956">
        <v>12</v>
      </c>
      <c r="L956">
        <v>44</v>
      </c>
      <c r="M956" t="s">
        <v>332</v>
      </c>
      <c r="N956">
        <v>70</v>
      </c>
      <c r="O956" t="s">
        <v>333</v>
      </c>
      <c r="P956" t="s">
        <v>493</v>
      </c>
      <c r="Q956" t="s">
        <v>819</v>
      </c>
      <c r="R956" t="s">
        <v>956</v>
      </c>
      <c r="S956" s="2">
        <v>43509</v>
      </c>
      <c r="T956" t="s">
        <v>963</v>
      </c>
      <c r="U956">
        <v>0</v>
      </c>
      <c r="V956" t="s">
        <v>973</v>
      </c>
      <c r="X956">
        <v>0</v>
      </c>
      <c r="AA956">
        <v>0</v>
      </c>
      <c r="AB956">
        <v>0</v>
      </c>
      <c r="AC956" t="s">
        <v>1049</v>
      </c>
      <c r="AG956">
        <v>0</v>
      </c>
      <c r="AI956">
        <v>43.80379544</v>
      </c>
      <c r="AJ956" t="s">
        <v>973</v>
      </c>
      <c r="AL956">
        <v>-105.21072726</v>
      </c>
      <c r="AN956" t="s">
        <v>1325</v>
      </c>
      <c r="AO956">
        <v>0.7487238368897726</v>
      </c>
      <c r="AP956" t="s">
        <v>1522</v>
      </c>
      <c r="AQ956">
        <v>2019</v>
      </c>
      <c r="AR956">
        <v>46</v>
      </c>
    </row>
    <row r="957" spans="1:44">
      <c r="A957" t="s">
        <v>44</v>
      </c>
      <c r="B957" s="2">
        <v>43509</v>
      </c>
      <c r="C957" s="2">
        <v>43591</v>
      </c>
      <c r="D957" t="s">
        <v>122</v>
      </c>
      <c r="E957">
        <v>60</v>
      </c>
      <c r="F957" t="s">
        <v>219</v>
      </c>
      <c r="G957" t="s">
        <v>300</v>
      </c>
      <c r="J957">
        <v>1282.69995117</v>
      </c>
      <c r="K957">
        <v>26</v>
      </c>
      <c r="L957">
        <v>45</v>
      </c>
      <c r="M957" t="s">
        <v>332</v>
      </c>
      <c r="N957">
        <v>70</v>
      </c>
      <c r="O957" t="s">
        <v>333</v>
      </c>
      <c r="P957" t="s">
        <v>493</v>
      </c>
      <c r="Q957" t="s">
        <v>819</v>
      </c>
      <c r="R957" t="s">
        <v>956</v>
      </c>
      <c r="S957" s="2">
        <v>43509</v>
      </c>
      <c r="T957" t="s">
        <v>963</v>
      </c>
      <c r="U957">
        <v>0</v>
      </c>
      <c r="V957" t="s">
        <v>973</v>
      </c>
      <c r="X957">
        <v>0</v>
      </c>
      <c r="AA957">
        <v>0</v>
      </c>
      <c r="AB957">
        <v>0</v>
      </c>
      <c r="AC957" t="s">
        <v>1049</v>
      </c>
      <c r="AG957">
        <v>0</v>
      </c>
      <c r="AI957">
        <v>43.84771472</v>
      </c>
      <c r="AJ957" t="s">
        <v>973</v>
      </c>
      <c r="AL957">
        <v>-105.2340744</v>
      </c>
      <c r="AN957" t="s">
        <v>1334</v>
      </c>
      <c r="AO957">
        <v>2.833868289227454</v>
      </c>
      <c r="AP957" t="s">
        <v>1521</v>
      </c>
      <c r="AQ957">
        <v>2019</v>
      </c>
      <c r="AR957">
        <v>46</v>
      </c>
    </row>
    <row r="958" spans="1:44">
      <c r="A958" t="s">
        <v>44</v>
      </c>
      <c r="B958" s="2">
        <v>43509</v>
      </c>
      <c r="C958" s="2">
        <v>43591</v>
      </c>
      <c r="D958" t="s">
        <v>122</v>
      </c>
      <c r="E958">
        <v>60</v>
      </c>
      <c r="F958" t="s">
        <v>219</v>
      </c>
      <c r="G958" t="s">
        <v>300</v>
      </c>
      <c r="J958">
        <v>1282.69995117</v>
      </c>
      <c r="K958">
        <v>14</v>
      </c>
      <c r="L958">
        <v>44</v>
      </c>
      <c r="M958" t="s">
        <v>332</v>
      </c>
      <c r="N958">
        <v>70</v>
      </c>
      <c r="O958" t="s">
        <v>333</v>
      </c>
      <c r="P958" t="s">
        <v>493</v>
      </c>
      <c r="Q958" t="s">
        <v>819</v>
      </c>
      <c r="R958" t="s">
        <v>956</v>
      </c>
      <c r="S958" s="2">
        <v>43509</v>
      </c>
      <c r="T958" t="s">
        <v>963</v>
      </c>
      <c r="U958">
        <v>0</v>
      </c>
      <c r="V958" t="s">
        <v>973</v>
      </c>
      <c r="X958">
        <v>0</v>
      </c>
      <c r="AA958">
        <v>0</v>
      </c>
      <c r="AB958">
        <v>0</v>
      </c>
      <c r="AC958" t="s">
        <v>1049</v>
      </c>
      <c r="AG958">
        <v>0</v>
      </c>
      <c r="AI958">
        <v>43.78920382</v>
      </c>
      <c r="AJ958" t="s">
        <v>973</v>
      </c>
      <c r="AL958">
        <v>-105.23080081</v>
      </c>
      <c r="AN958" t="s">
        <v>1332</v>
      </c>
      <c r="AO958">
        <v>2.153090787209927</v>
      </c>
      <c r="AP958" t="s">
        <v>1522</v>
      </c>
      <c r="AQ958">
        <v>2019</v>
      </c>
      <c r="AR958">
        <v>46</v>
      </c>
    </row>
    <row r="959" spans="1:44">
      <c r="A959" t="s">
        <v>44</v>
      </c>
      <c r="B959" s="2">
        <v>43509</v>
      </c>
      <c r="C959" s="2">
        <v>43591</v>
      </c>
      <c r="D959" t="s">
        <v>122</v>
      </c>
      <c r="E959">
        <v>60</v>
      </c>
      <c r="F959" t="s">
        <v>219</v>
      </c>
      <c r="G959" t="s">
        <v>300</v>
      </c>
      <c r="J959">
        <v>1282.69995117</v>
      </c>
      <c r="K959">
        <v>26</v>
      </c>
      <c r="L959">
        <v>45</v>
      </c>
      <c r="M959" t="s">
        <v>332</v>
      </c>
      <c r="N959">
        <v>70</v>
      </c>
      <c r="O959" t="s">
        <v>333</v>
      </c>
      <c r="P959" t="s">
        <v>493</v>
      </c>
      <c r="Q959" t="s">
        <v>819</v>
      </c>
      <c r="R959" t="s">
        <v>956</v>
      </c>
      <c r="S959" s="2">
        <v>43509</v>
      </c>
      <c r="T959" t="s">
        <v>963</v>
      </c>
      <c r="U959">
        <v>0</v>
      </c>
      <c r="V959" t="s">
        <v>973</v>
      </c>
      <c r="X959">
        <v>0</v>
      </c>
      <c r="AA959">
        <v>0</v>
      </c>
      <c r="AB959">
        <v>0</v>
      </c>
      <c r="AC959" t="s">
        <v>1049</v>
      </c>
      <c r="AG959">
        <v>0</v>
      </c>
      <c r="AI959">
        <v>43.84771472</v>
      </c>
      <c r="AJ959" t="s">
        <v>973</v>
      </c>
      <c r="AL959">
        <v>-105.2340744</v>
      </c>
      <c r="AN959" t="s">
        <v>1334</v>
      </c>
      <c r="AO959">
        <v>2.833868289227454</v>
      </c>
      <c r="AP959" t="s">
        <v>1521</v>
      </c>
      <c r="AQ959">
        <v>2019</v>
      </c>
      <c r="AR959">
        <v>46</v>
      </c>
    </row>
    <row r="960" spans="1:44">
      <c r="A960" t="s">
        <v>44</v>
      </c>
      <c r="B960" s="2">
        <v>43509</v>
      </c>
      <c r="C960" s="2">
        <v>43591</v>
      </c>
      <c r="D960" t="s">
        <v>122</v>
      </c>
      <c r="E960">
        <v>60</v>
      </c>
      <c r="F960" t="s">
        <v>219</v>
      </c>
      <c r="G960" t="s">
        <v>300</v>
      </c>
      <c r="J960">
        <v>1282.69995117</v>
      </c>
      <c r="K960">
        <v>26</v>
      </c>
      <c r="L960">
        <v>45</v>
      </c>
      <c r="M960" t="s">
        <v>332</v>
      </c>
      <c r="N960">
        <v>70</v>
      </c>
      <c r="O960" t="s">
        <v>333</v>
      </c>
      <c r="P960" t="s">
        <v>493</v>
      </c>
      <c r="Q960" t="s">
        <v>819</v>
      </c>
      <c r="R960" t="s">
        <v>956</v>
      </c>
      <c r="S960" s="2">
        <v>43509</v>
      </c>
      <c r="T960" t="s">
        <v>963</v>
      </c>
      <c r="U960">
        <v>0</v>
      </c>
      <c r="V960" t="s">
        <v>973</v>
      </c>
      <c r="X960">
        <v>0</v>
      </c>
      <c r="AA960">
        <v>0</v>
      </c>
      <c r="AB960">
        <v>0</v>
      </c>
      <c r="AC960" t="s">
        <v>1049</v>
      </c>
      <c r="AG960">
        <v>0</v>
      </c>
      <c r="AI960">
        <v>43.84771472</v>
      </c>
      <c r="AJ960" t="s">
        <v>973</v>
      </c>
      <c r="AL960">
        <v>-105.2340744</v>
      </c>
      <c r="AN960" t="s">
        <v>1334</v>
      </c>
      <c r="AO960">
        <v>2.833868289227454</v>
      </c>
      <c r="AP960" t="s">
        <v>1521</v>
      </c>
      <c r="AQ960">
        <v>2019</v>
      </c>
      <c r="AR960">
        <v>46</v>
      </c>
    </row>
    <row r="961" spans="1:44">
      <c r="A961" t="s">
        <v>44</v>
      </c>
      <c r="B961" s="2">
        <v>43509</v>
      </c>
      <c r="C961" s="2">
        <v>43591</v>
      </c>
      <c r="D961" t="s">
        <v>122</v>
      </c>
      <c r="E961">
        <v>60</v>
      </c>
      <c r="F961" t="s">
        <v>219</v>
      </c>
      <c r="G961" t="s">
        <v>300</v>
      </c>
      <c r="J961">
        <v>1282.69995117</v>
      </c>
      <c r="K961">
        <v>14</v>
      </c>
      <c r="L961">
        <v>44</v>
      </c>
      <c r="M961" t="s">
        <v>332</v>
      </c>
      <c r="N961">
        <v>70</v>
      </c>
      <c r="O961" t="s">
        <v>333</v>
      </c>
      <c r="P961" t="s">
        <v>493</v>
      </c>
      <c r="Q961" t="s">
        <v>819</v>
      </c>
      <c r="R961" t="s">
        <v>956</v>
      </c>
      <c r="S961" s="2">
        <v>43509</v>
      </c>
      <c r="T961" t="s">
        <v>963</v>
      </c>
      <c r="U961">
        <v>0</v>
      </c>
      <c r="V961" t="s">
        <v>973</v>
      </c>
      <c r="X961">
        <v>0</v>
      </c>
      <c r="AA961">
        <v>0</v>
      </c>
      <c r="AB961">
        <v>0</v>
      </c>
      <c r="AC961" t="s">
        <v>1049</v>
      </c>
      <c r="AG961">
        <v>0</v>
      </c>
      <c r="AI961">
        <v>43.78920382</v>
      </c>
      <c r="AJ961" t="s">
        <v>973</v>
      </c>
      <c r="AL961">
        <v>-105.23080081</v>
      </c>
      <c r="AN961" t="s">
        <v>1332</v>
      </c>
      <c r="AO961">
        <v>2.153090787209927</v>
      </c>
      <c r="AP961" t="s">
        <v>1522</v>
      </c>
      <c r="AQ961">
        <v>2019</v>
      </c>
      <c r="AR961">
        <v>46</v>
      </c>
    </row>
    <row r="962" spans="1:44">
      <c r="A962" t="s">
        <v>44</v>
      </c>
      <c r="B962" s="2">
        <v>43509</v>
      </c>
      <c r="C962" s="2">
        <v>43591</v>
      </c>
      <c r="D962" t="s">
        <v>122</v>
      </c>
      <c r="E962">
        <v>60</v>
      </c>
      <c r="F962" t="s">
        <v>219</v>
      </c>
      <c r="G962" t="s">
        <v>300</v>
      </c>
      <c r="J962">
        <v>1282.69995117</v>
      </c>
      <c r="K962">
        <v>12</v>
      </c>
      <c r="L962">
        <v>44</v>
      </c>
      <c r="M962" t="s">
        <v>332</v>
      </c>
      <c r="N962">
        <v>70</v>
      </c>
      <c r="O962" t="s">
        <v>333</v>
      </c>
      <c r="P962" t="s">
        <v>493</v>
      </c>
      <c r="Q962" t="s">
        <v>819</v>
      </c>
      <c r="R962" t="s">
        <v>956</v>
      </c>
      <c r="S962" s="2">
        <v>43509</v>
      </c>
      <c r="T962" t="s">
        <v>963</v>
      </c>
      <c r="U962">
        <v>0</v>
      </c>
      <c r="V962" t="s">
        <v>973</v>
      </c>
      <c r="X962">
        <v>0</v>
      </c>
      <c r="AA962">
        <v>0</v>
      </c>
      <c r="AB962">
        <v>0</v>
      </c>
      <c r="AC962" t="s">
        <v>1049</v>
      </c>
      <c r="AG962">
        <v>0</v>
      </c>
      <c r="AI962">
        <v>43.80379544</v>
      </c>
      <c r="AJ962" t="s">
        <v>973</v>
      </c>
      <c r="AL962">
        <v>-105.21072726</v>
      </c>
      <c r="AN962" t="s">
        <v>1325</v>
      </c>
      <c r="AO962">
        <v>0.7487238368897726</v>
      </c>
      <c r="AP962" t="s">
        <v>1522</v>
      </c>
      <c r="AQ962">
        <v>2019</v>
      </c>
      <c r="AR962">
        <v>46</v>
      </c>
    </row>
    <row r="963" spans="1:44">
      <c r="A963" t="s">
        <v>44</v>
      </c>
      <c r="B963" s="2">
        <v>43509</v>
      </c>
      <c r="C963" s="2">
        <v>43591</v>
      </c>
      <c r="D963" t="s">
        <v>122</v>
      </c>
      <c r="E963">
        <v>60</v>
      </c>
      <c r="F963" t="s">
        <v>219</v>
      </c>
      <c r="G963" t="s">
        <v>300</v>
      </c>
      <c r="J963">
        <v>1282.69995117</v>
      </c>
      <c r="K963">
        <v>12</v>
      </c>
      <c r="L963">
        <v>44</v>
      </c>
      <c r="M963" t="s">
        <v>332</v>
      </c>
      <c r="N963">
        <v>70</v>
      </c>
      <c r="O963" t="s">
        <v>333</v>
      </c>
      <c r="P963" t="s">
        <v>493</v>
      </c>
      <c r="Q963" t="s">
        <v>819</v>
      </c>
      <c r="R963" t="s">
        <v>956</v>
      </c>
      <c r="S963" s="2">
        <v>43509</v>
      </c>
      <c r="T963" t="s">
        <v>963</v>
      </c>
      <c r="U963">
        <v>0</v>
      </c>
      <c r="V963" t="s">
        <v>973</v>
      </c>
      <c r="X963">
        <v>0</v>
      </c>
      <c r="AA963">
        <v>0</v>
      </c>
      <c r="AB963">
        <v>0</v>
      </c>
      <c r="AC963" t="s">
        <v>1049</v>
      </c>
      <c r="AG963">
        <v>0</v>
      </c>
      <c r="AI963">
        <v>43.80379544</v>
      </c>
      <c r="AJ963" t="s">
        <v>973</v>
      </c>
      <c r="AL963">
        <v>-105.21072726</v>
      </c>
      <c r="AN963" t="s">
        <v>1325</v>
      </c>
      <c r="AO963">
        <v>0.7487238368897726</v>
      </c>
      <c r="AP963" t="s">
        <v>1522</v>
      </c>
      <c r="AQ963">
        <v>2019</v>
      </c>
      <c r="AR963">
        <v>46</v>
      </c>
    </row>
    <row r="964" spans="1:44">
      <c r="A964" t="s">
        <v>44</v>
      </c>
      <c r="B964" s="2">
        <v>43509</v>
      </c>
      <c r="C964" s="2">
        <v>43591</v>
      </c>
      <c r="D964" t="s">
        <v>122</v>
      </c>
      <c r="E964">
        <v>60</v>
      </c>
      <c r="F964" t="s">
        <v>219</v>
      </c>
      <c r="G964" t="s">
        <v>300</v>
      </c>
      <c r="J964">
        <v>1282.69995117</v>
      </c>
      <c r="K964">
        <v>14</v>
      </c>
      <c r="L964">
        <v>44</v>
      </c>
      <c r="M964" t="s">
        <v>332</v>
      </c>
      <c r="N964">
        <v>70</v>
      </c>
      <c r="O964" t="s">
        <v>333</v>
      </c>
      <c r="P964" t="s">
        <v>493</v>
      </c>
      <c r="Q964" t="s">
        <v>819</v>
      </c>
      <c r="R964" t="s">
        <v>956</v>
      </c>
      <c r="S964" s="2">
        <v>43509</v>
      </c>
      <c r="T964" t="s">
        <v>963</v>
      </c>
      <c r="U964">
        <v>0</v>
      </c>
      <c r="V964" t="s">
        <v>973</v>
      </c>
      <c r="X964">
        <v>0</v>
      </c>
      <c r="AA964">
        <v>0</v>
      </c>
      <c r="AB964">
        <v>0</v>
      </c>
      <c r="AC964" t="s">
        <v>1049</v>
      </c>
      <c r="AG964">
        <v>0</v>
      </c>
      <c r="AI964">
        <v>43.78920382</v>
      </c>
      <c r="AJ964" t="s">
        <v>973</v>
      </c>
      <c r="AL964">
        <v>-105.23080081</v>
      </c>
      <c r="AN964" t="s">
        <v>1332</v>
      </c>
      <c r="AO964">
        <v>2.153090787209927</v>
      </c>
      <c r="AP964" t="s">
        <v>1522</v>
      </c>
      <c r="AQ964">
        <v>2019</v>
      </c>
      <c r="AR964">
        <v>46</v>
      </c>
    </row>
    <row r="965" spans="1:44">
      <c r="A965" t="s">
        <v>44</v>
      </c>
      <c r="B965" s="2">
        <v>43509</v>
      </c>
      <c r="C965" s="2">
        <v>43591</v>
      </c>
      <c r="D965" t="s">
        <v>122</v>
      </c>
      <c r="E965">
        <v>60</v>
      </c>
      <c r="F965" t="s">
        <v>219</v>
      </c>
      <c r="G965" t="s">
        <v>300</v>
      </c>
      <c r="J965">
        <v>1282.69995117</v>
      </c>
      <c r="K965">
        <v>2</v>
      </c>
      <c r="L965">
        <v>44</v>
      </c>
      <c r="M965" t="s">
        <v>332</v>
      </c>
      <c r="N965">
        <v>70</v>
      </c>
      <c r="O965" t="s">
        <v>333</v>
      </c>
      <c r="P965" t="s">
        <v>493</v>
      </c>
      <c r="Q965" t="s">
        <v>819</v>
      </c>
      <c r="R965" t="s">
        <v>956</v>
      </c>
      <c r="S965" s="2">
        <v>43509</v>
      </c>
      <c r="T965" t="s">
        <v>963</v>
      </c>
      <c r="U965">
        <v>0</v>
      </c>
      <c r="V965" t="s">
        <v>973</v>
      </c>
      <c r="X965">
        <v>0</v>
      </c>
      <c r="AA965">
        <v>0</v>
      </c>
      <c r="AB965">
        <v>0</v>
      </c>
      <c r="AC965" t="s">
        <v>1049</v>
      </c>
      <c r="AG965">
        <v>0</v>
      </c>
      <c r="AI965">
        <v>43.8182571</v>
      </c>
      <c r="AJ965" t="s">
        <v>973</v>
      </c>
      <c r="AL965">
        <v>-105.23080867</v>
      </c>
      <c r="AN965" t="s">
        <v>1326</v>
      </c>
      <c r="AO965">
        <v>1.417782115648802</v>
      </c>
      <c r="AP965" t="s">
        <v>1521</v>
      </c>
      <c r="AQ965">
        <v>2019</v>
      </c>
      <c r="AR965">
        <v>46</v>
      </c>
    </row>
    <row r="966" spans="1:44">
      <c r="A966" t="s">
        <v>44</v>
      </c>
      <c r="B966" s="2">
        <v>43588</v>
      </c>
      <c r="C966" s="2">
        <v>43619</v>
      </c>
      <c r="D966" t="s">
        <v>123</v>
      </c>
      <c r="E966">
        <v>48</v>
      </c>
      <c r="F966" t="s">
        <v>220</v>
      </c>
      <c r="G966" t="s">
        <v>300</v>
      </c>
      <c r="J966">
        <v>319.80999755</v>
      </c>
      <c r="K966">
        <v>3</v>
      </c>
      <c r="L966">
        <v>44</v>
      </c>
      <c r="M966" t="s">
        <v>332</v>
      </c>
      <c r="N966">
        <v>70</v>
      </c>
      <c r="O966" t="s">
        <v>333</v>
      </c>
      <c r="P966" t="s">
        <v>494</v>
      </c>
      <c r="Q966" t="s">
        <v>820</v>
      </c>
      <c r="R966" t="s">
        <v>956</v>
      </c>
      <c r="S966" s="2">
        <v>43588</v>
      </c>
      <c r="T966" t="s">
        <v>962</v>
      </c>
      <c r="U966">
        <v>0</v>
      </c>
      <c r="V966" t="s">
        <v>973</v>
      </c>
      <c r="X966">
        <v>0</v>
      </c>
      <c r="AA966">
        <v>0</v>
      </c>
      <c r="AB966">
        <v>0</v>
      </c>
      <c r="AC966" t="s">
        <v>1049</v>
      </c>
      <c r="AG966">
        <v>0</v>
      </c>
      <c r="AI966">
        <v>43.81819593</v>
      </c>
      <c r="AJ966" t="s">
        <v>973</v>
      </c>
      <c r="AL966">
        <v>-105.25099678</v>
      </c>
      <c r="AN966" t="s">
        <v>1329</v>
      </c>
      <c r="AO966">
        <v>2.407953373293377</v>
      </c>
      <c r="AP966" t="s">
        <v>1526</v>
      </c>
      <c r="AQ966">
        <v>2019</v>
      </c>
      <c r="AR966">
        <v>46</v>
      </c>
    </row>
    <row r="967" spans="1:44">
      <c r="A967" t="s">
        <v>44</v>
      </c>
      <c r="B967" s="2">
        <v>43588</v>
      </c>
      <c r="C967" s="2">
        <v>43619</v>
      </c>
      <c r="D967" t="s">
        <v>123</v>
      </c>
      <c r="E967">
        <v>48</v>
      </c>
      <c r="F967" t="s">
        <v>220</v>
      </c>
      <c r="G967" t="s">
        <v>300</v>
      </c>
      <c r="J967">
        <v>319.80999755</v>
      </c>
      <c r="K967">
        <v>3</v>
      </c>
      <c r="L967">
        <v>44</v>
      </c>
      <c r="M967" t="s">
        <v>332</v>
      </c>
      <c r="N967">
        <v>70</v>
      </c>
      <c r="O967" t="s">
        <v>333</v>
      </c>
      <c r="P967" t="s">
        <v>494</v>
      </c>
      <c r="Q967" t="s">
        <v>820</v>
      </c>
      <c r="R967" t="s">
        <v>956</v>
      </c>
      <c r="S967" s="2">
        <v>43588</v>
      </c>
      <c r="T967" t="s">
        <v>962</v>
      </c>
      <c r="U967">
        <v>0</v>
      </c>
      <c r="V967" t="s">
        <v>973</v>
      </c>
      <c r="X967">
        <v>0</v>
      </c>
      <c r="AA967">
        <v>0</v>
      </c>
      <c r="AB967">
        <v>0</v>
      </c>
      <c r="AC967" t="s">
        <v>1049</v>
      </c>
      <c r="AG967">
        <v>0</v>
      </c>
      <c r="AI967">
        <v>43.81819593</v>
      </c>
      <c r="AJ967" t="s">
        <v>973</v>
      </c>
      <c r="AL967">
        <v>-105.25099678</v>
      </c>
      <c r="AN967" t="s">
        <v>1329</v>
      </c>
      <c r="AO967">
        <v>2.407953373293377</v>
      </c>
      <c r="AP967" t="s">
        <v>1526</v>
      </c>
      <c r="AQ967">
        <v>2019</v>
      </c>
      <c r="AR967">
        <v>46</v>
      </c>
    </row>
    <row r="968" spans="1:44">
      <c r="A968" t="s">
        <v>44</v>
      </c>
      <c r="B968" s="2">
        <v>43588</v>
      </c>
      <c r="C968" s="2">
        <v>43619</v>
      </c>
      <c r="D968" t="s">
        <v>123</v>
      </c>
      <c r="E968">
        <v>48</v>
      </c>
      <c r="F968" t="s">
        <v>220</v>
      </c>
      <c r="G968" t="s">
        <v>300</v>
      </c>
      <c r="J968">
        <v>319.80999755</v>
      </c>
      <c r="K968">
        <v>3</v>
      </c>
      <c r="L968">
        <v>44</v>
      </c>
      <c r="M968" t="s">
        <v>332</v>
      </c>
      <c r="N968">
        <v>70</v>
      </c>
      <c r="O968" t="s">
        <v>333</v>
      </c>
      <c r="P968" t="s">
        <v>494</v>
      </c>
      <c r="Q968" t="s">
        <v>820</v>
      </c>
      <c r="R968" t="s">
        <v>956</v>
      </c>
      <c r="S968" s="2">
        <v>43588</v>
      </c>
      <c r="T968" t="s">
        <v>962</v>
      </c>
      <c r="U968">
        <v>0</v>
      </c>
      <c r="V968" t="s">
        <v>973</v>
      </c>
      <c r="X968">
        <v>0</v>
      </c>
      <c r="AA968">
        <v>0</v>
      </c>
      <c r="AB968">
        <v>0</v>
      </c>
      <c r="AC968" t="s">
        <v>1049</v>
      </c>
      <c r="AG968">
        <v>0</v>
      </c>
      <c r="AI968">
        <v>43.81819593</v>
      </c>
      <c r="AJ968" t="s">
        <v>973</v>
      </c>
      <c r="AL968">
        <v>-105.25099678</v>
      </c>
      <c r="AN968" t="s">
        <v>1329</v>
      </c>
      <c r="AO968">
        <v>2.407953373293377</v>
      </c>
      <c r="AP968" t="s">
        <v>1526</v>
      </c>
      <c r="AQ968">
        <v>2019</v>
      </c>
      <c r="AR968">
        <v>46</v>
      </c>
    </row>
    <row r="969" spans="1:44">
      <c r="A969" t="s">
        <v>44</v>
      </c>
      <c r="B969" s="2">
        <v>43587</v>
      </c>
      <c r="C969" s="2">
        <v>43622</v>
      </c>
      <c r="D969" t="s">
        <v>124</v>
      </c>
      <c r="E969">
        <v>48</v>
      </c>
      <c r="F969" t="s">
        <v>221</v>
      </c>
      <c r="G969" t="s">
        <v>300</v>
      </c>
      <c r="J969">
        <v>520.72998046</v>
      </c>
      <c r="K969">
        <v>26</v>
      </c>
      <c r="L969">
        <v>45</v>
      </c>
      <c r="M969" t="s">
        <v>332</v>
      </c>
      <c r="N969">
        <v>70</v>
      </c>
      <c r="O969" t="s">
        <v>333</v>
      </c>
      <c r="P969" t="s">
        <v>495</v>
      </c>
      <c r="Q969" t="s">
        <v>821</v>
      </c>
      <c r="R969" t="s">
        <v>956</v>
      </c>
      <c r="S969" s="2">
        <v>43592</v>
      </c>
      <c r="T969" t="s">
        <v>962</v>
      </c>
      <c r="U969">
        <v>0</v>
      </c>
      <c r="V969" t="s">
        <v>973</v>
      </c>
      <c r="X969">
        <v>0</v>
      </c>
      <c r="AA969">
        <v>0</v>
      </c>
      <c r="AB969">
        <v>0</v>
      </c>
      <c r="AC969" t="s">
        <v>1049</v>
      </c>
      <c r="AG969">
        <v>0</v>
      </c>
      <c r="AI969">
        <v>43.84771472</v>
      </c>
      <c r="AJ969" t="s">
        <v>973</v>
      </c>
      <c r="AL969">
        <v>-105.2340744</v>
      </c>
      <c r="AN969" t="s">
        <v>1334</v>
      </c>
      <c r="AO969">
        <v>2.833868289227454</v>
      </c>
      <c r="AP969" t="s">
        <v>1521</v>
      </c>
      <c r="AQ969">
        <v>2019</v>
      </c>
      <c r="AR969">
        <v>46</v>
      </c>
    </row>
    <row r="970" spans="1:44">
      <c r="A970" t="s">
        <v>44</v>
      </c>
      <c r="B970" s="2">
        <v>43587</v>
      </c>
      <c r="C970" s="2">
        <v>43622</v>
      </c>
      <c r="D970" t="s">
        <v>124</v>
      </c>
      <c r="E970">
        <v>48</v>
      </c>
      <c r="F970" t="s">
        <v>221</v>
      </c>
      <c r="G970" t="s">
        <v>300</v>
      </c>
      <c r="J970">
        <v>520.72998046</v>
      </c>
      <c r="K970">
        <v>26</v>
      </c>
      <c r="L970">
        <v>45</v>
      </c>
      <c r="M970" t="s">
        <v>332</v>
      </c>
      <c r="N970">
        <v>70</v>
      </c>
      <c r="O970" t="s">
        <v>333</v>
      </c>
      <c r="P970" t="s">
        <v>495</v>
      </c>
      <c r="Q970" t="s">
        <v>821</v>
      </c>
      <c r="R970" t="s">
        <v>956</v>
      </c>
      <c r="S970" s="2">
        <v>43592</v>
      </c>
      <c r="T970" t="s">
        <v>962</v>
      </c>
      <c r="U970">
        <v>0</v>
      </c>
      <c r="V970" t="s">
        <v>973</v>
      </c>
      <c r="X970">
        <v>0</v>
      </c>
      <c r="AA970">
        <v>0</v>
      </c>
      <c r="AB970">
        <v>0</v>
      </c>
      <c r="AC970" t="s">
        <v>1049</v>
      </c>
      <c r="AG970">
        <v>0</v>
      </c>
      <c r="AI970">
        <v>43.84771472</v>
      </c>
      <c r="AJ970" t="s">
        <v>973</v>
      </c>
      <c r="AL970">
        <v>-105.2340744</v>
      </c>
      <c r="AN970" t="s">
        <v>1334</v>
      </c>
      <c r="AO970">
        <v>2.833868289227454</v>
      </c>
      <c r="AP970" t="s">
        <v>1521</v>
      </c>
      <c r="AQ970">
        <v>2019</v>
      </c>
      <c r="AR970">
        <v>46</v>
      </c>
    </row>
    <row r="971" spans="1:44">
      <c r="A971" t="s">
        <v>44</v>
      </c>
      <c r="B971" s="2">
        <v>43587</v>
      </c>
      <c r="C971" s="2">
        <v>43622</v>
      </c>
      <c r="D971" t="s">
        <v>124</v>
      </c>
      <c r="E971">
        <v>48</v>
      </c>
      <c r="F971" t="s">
        <v>221</v>
      </c>
      <c r="G971" t="s">
        <v>300</v>
      </c>
      <c r="J971">
        <v>520.72998046</v>
      </c>
      <c r="K971">
        <v>26</v>
      </c>
      <c r="L971">
        <v>45</v>
      </c>
      <c r="M971" t="s">
        <v>332</v>
      </c>
      <c r="N971">
        <v>70</v>
      </c>
      <c r="O971" t="s">
        <v>333</v>
      </c>
      <c r="P971" t="s">
        <v>495</v>
      </c>
      <c r="Q971" t="s">
        <v>821</v>
      </c>
      <c r="R971" t="s">
        <v>956</v>
      </c>
      <c r="S971" s="2">
        <v>43592</v>
      </c>
      <c r="T971" t="s">
        <v>962</v>
      </c>
      <c r="U971">
        <v>0</v>
      </c>
      <c r="V971" t="s">
        <v>973</v>
      </c>
      <c r="X971">
        <v>0</v>
      </c>
      <c r="AA971">
        <v>0</v>
      </c>
      <c r="AB971">
        <v>0</v>
      </c>
      <c r="AC971" t="s">
        <v>1049</v>
      </c>
      <c r="AG971">
        <v>0</v>
      </c>
      <c r="AI971">
        <v>43.84771472</v>
      </c>
      <c r="AJ971" t="s">
        <v>973</v>
      </c>
      <c r="AL971">
        <v>-105.2340744</v>
      </c>
      <c r="AN971" t="s">
        <v>1334</v>
      </c>
      <c r="AO971">
        <v>2.833868289227454</v>
      </c>
      <c r="AP971" t="s">
        <v>1521</v>
      </c>
      <c r="AQ971">
        <v>2019</v>
      </c>
      <c r="AR971">
        <v>46</v>
      </c>
    </row>
    <row r="972" spans="1:44">
      <c r="A972" t="s">
        <v>44</v>
      </c>
      <c r="B972" s="2">
        <v>43509</v>
      </c>
      <c r="C972" s="2">
        <v>43642</v>
      </c>
      <c r="D972" t="s">
        <v>122</v>
      </c>
      <c r="E972">
        <v>60</v>
      </c>
      <c r="F972" t="s">
        <v>222</v>
      </c>
      <c r="G972" t="s">
        <v>300</v>
      </c>
      <c r="J972">
        <v>40</v>
      </c>
      <c r="K972">
        <v>2</v>
      </c>
      <c r="L972">
        <v>44</v>
      </c>
      <c r="M972" t="s">
        <v>332</v>
      </c>
      <c r="N972">
        <v>70</v>
      </c>
      <c r="O972" t="s">
        <v>333</v>
      </c>
      <c r="P972" t="s">
        <v>496</v>
      </c>
      <c r="Q972" t="s">
        <v>822</v>
      </c>
      <c r="R972" t="s">
        <v>956</v>
      </c>
      <c r="S972" s="2">
        <v>43509</v>
      </c>
      <c r="T972" t="s">
        <v>962</v>
      </c>
      <c r="U972">
        <v>0</v>
      </c>
      <c r="V972" t="s">
        <v>973</v>
      </c>
      <c r="X972">
        <v>0</v>
      </c>
      <c r="AA972">
        <v>0</v>
      </c>
      <c r="AB972">
        <v>0</v>
      </c>
      <c r="AC972" t="s">
        <v>1049</v>
      </c>
      <c r="AG972">
        <v>0</v>
      </c>
      <c r="AI972">
        <v>43.8182571</v>
      </c>
      <c r="AJ972" t="s">
        <v>973</v>
      </c>
      <c r="AL972">
        <v>-105.23080867</v>
      </c>
      <c r="AN972" t="s">
        <v>1326</v>
      </c>
      <c r="AO972">
        <v>1.417782115648802</v>
      </c>
      <c r="AP972" t="s">
        <v>1521</v>
      </c>
      <c r="AQ972">
        <v>2019</v>
      </c>
      <c r="AR972">
        <v>46</v>
      </c>
    </row>
    <row r="973" spans="1:44">
      <c r="A973" t="s">
        <v>44</v>
      </c>
      <c r="B973" s="2">
        <v>43509</v>
      </c>
      <c r="C973" s="2">
        <v>43642</v>
      </c>
      <c r="D973" t="s">
        <v>122</v>
      </c>
      <c r="E973">
        <v>60</v>
      </c>
      <c r="F973" t="s">
        <v>223</v>
      </c>
      <c r="G973" t="s">
        <v>300</v>
      </c>
      <c r="J973">
        <v>1322.69995117</v>
      </c>
      <c r="K973">
        <v>12</v>
      </c>
      <c r="L973">
        <v>44</v>
      </c>
      <c r="M973" t="s">
        <v>332</v>
      </c>
      <c r="N973">
        <v>70</v>
      </c>
      <c r="O973" t="s">
        <v>333</v>
      </c>
      <c r="P973" t="s">
        <v>497</v>
      </c>
      <c r="Q973" t="s">
        <v>823</v>
      </c>
      <c r="R973" t="s">
        <v>956</v>
      </c>
      <c r="S973" s="2">
        <v>43509</v>
      </c>
      <c r="T973" t="s">
        <v>962</v>
      </c>
      <c r="U973">
        <v>0</v>
      </c>
      <c r="V973" t="s">
        <v>973</v>
      </c>
      <c r="X973">
        <v>0</v>
      </c>
      <c r="AA973">
        <v>0</v>
      </c>
      <c r="AB973">
        <v>0</v>
      </c>
      <c r="AC973" t="s">
        <v>1049</v>
      </c>
      <c r="AG973">
        <v>0</v>
      </c>
      <c r="AI973">
        <v>43.80379544</v>
      </c>
      <c r="AJ973" t="s">
        <v>973</v>
      </c>
      <c r="AL973">
        <v>-105.21072726</v>
      </c>
      <c r="AN973" t="s">
        <v>1325</v>
      </c>
      <c r="AO973">
        <v>0.7487238368897726</v>
      </c>
      <c r="AP973" t="s">
        <v>1522</v>
      </c>
      <c r="AQ973">
        <v>2019</v>
      </c>
      <c r="AR973">
        <v>46</v>
      </c>
    </row>
    <row r="974" spans="1:44">
      <c r="A974" t="s">
        <v>44</v>
      </c>
      <c r="B974" s="2">
        <v>43509</v>
      </c>
      <c r="C974" s="2">
        <v>43642</v>
      </c>
      <c r="D974" t="s">
        <v>122</v>
      </c>
      <c r="E974">
        <v>60</v>
      </c>
      <c r="F974" t="s">
        <v>223</v>
      </c>
      <c r="G974" t="s">
        <v>300</v>
      </c>
      <c r="J974">
        <v>1322.69995117</v>
      </c>
      <c r="K974">
        <v>14</v>
      </c>
      <c r="L974">
        <v>44</v>
      </c>
      <c r="M974" t="s">
        <v>332</v>
      </c>
      <c r="N974">
        <v>70</v>
      </c>
      <c r="O974" t="s">
        <v>333</v>
      </c>
      <c r="P974" t="s">
        <v>497</v>
      </c>
      <c r="Q974" t="s">
        <v>823</v>
      </c>
      <c r="R974" t="s">
        <v>956</v>
      </c>
      <c r="S974" s="2">
        <v>43509</v>
      </c>
      <c r="T974" t="s">
        <v>962</v>
      </c>
      <c r="U974">
        <v>0</v>
      </c>
      <c r="V974" t="s">
        <v>973</v>
      </c>
      <c r="X974">
        <v>0</v>
      </c>
      <c r="AA974">
        <v>0</v>
      </c>
      <c r="AB974">
        <v>0</v>
      </c>
      <c r="AC974" t="s">
        <v>1049</v>
      </c>
      <c r="AG974">
        <v>0</v>
      </c>
      <c r="AI974">
        <v>43.78920382</v>
      </c>
      <c r="AJ974" t="s">
        <v>973</v>
      </c>
      <c r="AL974">
        <v>-105.23080081</v>
      </c>
      <c r="AN974" t="s">
        <v>1332</v>
      </c>
      <c r="AO974">
        <v>2.153090787209927</v>
      </c>
      <c r="AP974" t="s">
        <v>1522</v>
      </c>
      <c r="AQ974">
        <v>2019</v>
      </c>
      <c r="AR974">
        <v>46</v>
      </c>
    </row>
    <row r="975" spans="1:44">
      <c r="A975" t="s">
        <v>44</v>
      </c>
      <c r="B975" s="2">
        <v>43509</v>
      </c>
      <c r="C975" s="2">
        <v>43642</v>
      </c>
      <c r="D975" t="s">
        <v>122</v>
      </c>
      <c r="E975">
        <v>60</v>
      </c>
      <c r="F975" t="s">
        <v>223</v>
      </c>
      <c r="G975" t="s">
        <v>300</v>
      </c>
      <c r="J975">
        <v>1322.69995117</v>
      </c>
      <c r="K975">
        <v>26</v>
      </c>
      <c r="L975">
        <v>45</v>
      </c>
      <c r="M975" t="s">
        <v>332</v>
      </c>
      <c r="N975">
        <v>70</v>
      </c>
      <c r="O975" t="s">
        <v>333</v>
      </c>
      <c r="P975" t="s">
        <v>497</v>
      </c>
      <c r="Q975" t="s">
        <v>823</v>
      </c>
      <c r="R975" t="s">
        <v>956</v>
      </c>
      <c r="S975" s="2">
        <v>43509</v>
      </c>
      <c r="T975" t="s">
        <v>962</v>
      </c>
      <c r="U975">
        <v>0</v>
      </c>
      <c r="V975" t="s">
        <v>973</v>
      </c>
      <c r="X975">
        <v>0</v>
      </c>
      <c r="AA975">
        <v>0</v>
      </c>
      <c r="AB975">
        <v>0</v>
      </c>
      <c r="AC975" t="s">
        <v>1049</v>
      </c>
      <c r="AG975">
        <v>0</v>
      </c>
      <c r="AI975">
        <v>43.84771472</v>
      </c>
      <c r="AJ975" t="s">
        <v>973</v>
      </c>
      <c r="AL975">
        <v>-105.2340744</v>
      </c>
      <c r="AN975" t="s">
        <v>1334</v>
      </c>
      <c r="AO975">
        <v>2.833868289227454</v>
      </c>
      <c r="AP975" t="s">
        <v>1521</v>
      </c>
      <c r="AQ975">
        <v>2019</v>
      </c>
      <c r="AR975">
        <v>46</v>
      </c>
    </row>
    <row r="976" spans="1:44">
      <c r="A976" t="s">
        <v>44</v>
      </c>
      <c r="B976" s="2">
        <v>43509</v>
      </c>
      <c r="C976" s="2">
        <v>43642</v>
      </c>
      <c r="D976" t="s">
        <v>122</v>
      </c>
      <c r="E976">
        <v>60</v>
      </c>
      <c r="F976" t="s">
        <v>223</v>
      </c>
      <c r="G976" t="s">
        <v>300</v>
      </c>
      <c r="J976">
        <v>1322.69995117</v>
      </c>
      <c r="K976">
        <v>2</v>
      </c>
      <c r="L976">
        <v>44</v>
      </c>
      <c r="M976" t="s">
        <v>332</v>
      </c>
      <c r="N976">
        <v>70</v>
      </c>
      <c r="O976" t="s">
        <v>333</v>
      </c>
      <c r="P976" t="s">
        <v>497</v>
      </c>
      <c r="Q976" t="s">
        <v>823</v>
      </c>
      <c r="R976" t="s">
        <v>956</v>
      </c>
      <c r="S976" s="2">
        <v>43509</v>
      </c>
      <c r="T976" t="s">
        <v>962</v>
      </c>
      <c r="U976">
        <v>0</v>
      </c>
      <c r="V976" t="s">
        <v>973</v>
      </c>
      <c r="X976">
        <v>0</v>
      </c>
      <c r="AA976">
        <v>0</v>
      </c>
      <c r="AB976">
        <v>0</v>
      </c>
      <c r="AC976" t="s">
        <v>1049</v>
      </c>
      <c r="AG976">
        <v>0</v>
      </c>
      <c r="AI976">
        <v>43.8182571</v>
      </c>
      <c r="AJ976" t="s">
        <v>973</v>
      </c>
      <c r="AL976">
        <v>-105.23080867</v>
      </c>
      <c r="AN976" t="s">
        <v>1326</v>
      </c>
      <c r="AO976">
        <v>1.417782115648802</v>
      </c>
      <c r="AP976" t="s">
        <v>1521</v>
      </c>
      <c r="AQ976">
        <v>2019</v>
      </c>
      <c r="AR976">
        <v>46</v>
      </c>
    </row>
    <row r="977" spans="1:44">
      <c r="A977" t="s">
        <v>44</v>
      </c>
      <c r="B977" s="2">
        <v>43509</v>
      </c>
      <c r="C977" s="2">
        <v>43642</v>
      </c>
      <c r="D977" t="s">
        <v>122</v>
      </c>
      <c r="E977">
        <v>60</v>
      </c>
      <c r="F977" t="s">
        <v>223</v>
      </c>
      <c r="G977" t="s">
        <v>300</v>
      </c>
      <c r="J977">
        <v>1322.69995117</v>
      </c>
      <c r="K977">
        <v>23</v>
      </c>
      <c r="L977">
        <v>44</v>
      </c>
      <c r="M977" t="s">
        <v>332</v>
      </c>
      <c r="N977">
        <v>70</v>
      </c>
      <c r="O977" t="s">
        <v>333</v>
      </c>
      <c r="P977" t="s">
        <v>497</v>
      </c>
      <c r="Q977" t="s">
        <v>823</v>
      </c>
      <c r="R977" t="s">
        <v>956</v>
      </c>
      <c r="S977" s="2">
        <v>43509</v>
      </c>
      <c r="T977" t="s">
        <v>962</v>
      </c>
      <c r="U977">
        <v>0</v>
      </c>
      <c r="V977" t="s">
        <v>973</v>
      </c>
      <c r="X977">
        <v>0</v>
      </c>
      <c r="AA977">
        <v>0</v>
      </c>
      <c r="AB977">
        <v>0</v>
      </c>
      <c r="AC977" t="s">
        <v>1049</v>
      </c>
      <c r="AG977">
        <v>0</v>
      </c>
      <c r="AI977">
        <v>43.77469625</v>
      </c>
      <c r="AJ977" t="s">
        <v>973</v>
      </c>
      <c r="AL977">
        <v>-105.23089226</v>
      </c>
      <c r="AN977" t="s">
        <v>1335</v>
      </c>
      <c r="AO977">
        <v>2.994976192384136</v>
      </c>
      <c r="AP977" t="s">
        <v>1522</v>
      </c>
      <c r="AQ977">
        <v>2019</v>
      </c>
      <c r="AR977">
        <v>46</v>
      </c>
    </row>
    <row r="978" spans="1:44">
      <c r="A978" t="s">
        <v>44</v>
      </c>
      <c r="B978" s="2">
        <v>43509</v>
      </c>
      <c r="C978" s="2">
        <v>43642</v>
      </c>
      <c r="D978" t="s">
        <v>122</v>
      </c>
      <c r="E978">
        <v>60</v>
      </c>
      <c r="F978" t="s">
        <v>223</v>
      </c>
      <c r="G978" t="s">
        <v>300</v>
      </c>
      <c r="J978">
        <v>1322.69995117</v>
      </c>
      <c r="K978">
        <v>12</v>
      </c>
      <c r="L978">
        <v>44</v>
      </c>
      <c r="M978" t="s">
        <v>332</v>
      </c>
      <c r="N978">
        <v>70</v>
      </c>
      <c r="O978" t="s">
        <v>333</v>
      </c>
      <c r="P978" t="s">
        <v>497</v>
      </c>
      <c r="Q978" t="s">
        <v>823</v>
      </c>
      <c r="R978" t="s">
        <v>956</v>
      </c>
      <c r="S978" s="2">
        <v>43509</v>
      </c>
      <c r="T978" t="s">
        <v>962</v>
      </c>
      <c r="U978">
        <v>0</v>
      </c>
      <c r="V978" t="s">
        <v>973</v>
      </c>
      <c r="X978">
        <v>0</v>
      </c>
      <c r="AA978">
        <v>0</v>
      </c>
      <c r="AB978">
        <v>0</v>
      </c>
      <c r="AC978" t="s">
        <v>1049</v>
      </c>
      <c r="AG978">
        <v>0</v>
      </c>
      <c r="AI978">
        <v>43.80379544</v>
      </c>
      <c r="AJ978" t="s">
        <v>973</v>
      </c>
      <c r="AL978">
        <v>-105.21072726</v>
      </c>
      <c r="AN978" t="s">
        <v>1325</v>
      </c>
      <c r="AO978">
        <v>0.7487238368897726</v>
      </c>
      <c r="AP978" t="s">
        <v>1522</v>
      </c>
      <c r="AQ978">
        <v>2019</v>
      </c>
      <c r="AR978">
        <v>46</v>
      </c>
    </row>
    <row r="979" spans="1:44">
      <c r="A979" t="s">
        <v>44</v>
      </c>
      <c r="B979" s="2">
        <v>43509</v>
      </c>
      <c r="C979" s="2">
        <v>43642</v>
      </c>
      <c r="D979" t="s">
        <v>122</v>
      </c>
      <c r="E979">
        <v>60</v>
      </c>
      <c r="F979" t="s">
        <v>223</v>
      </c>
      <c r="G979" t="s">
        <v>300</v>
      </c>
      <c r="J979">
        <v>1322.69995117</v>
      </c>
      <c r="K979">
        <v>2</v>
      </c>
      <c r="L979">
        <v>44</v>
      </c>
      <c r="M979" t="s">
        <v>332</v>
      </c>
      <c r="N979">
        <v>70</v>
      </c>
      <c r="O979" t="s">
        <v>333</v>
      </c>
      <c r="P979" t="s">
        <v>497</v>
      </c>
      <c r="Q979" t="s">
        <v>823</v>
      </c>
      <c r="R979" t="s">
        <v>956</v>
      </c>
      <c r="S979" s="2">
        <v>43509</v>
      </c>
      <c r="T979" t="s">
        <v>962</v>
      </c>
      <c r="U979">
        <v>0</v>
      </c>
      <c r="V979" t="s">
        <v>973</v>
      </c>
      <c r="X979">
        <v>0</v>
      </c>
      <c r="AA979">
        <v>0</v>
      </c>
      <c r="AB979">
        <v>0</v>
      </c>
      <c r="AC979" t="s">
        <v>1049</v>
      </c>
      <c r="AG979">
        <v>0</v>
      </c>
      <c r="AI979">
        <v>43.8182571</v>
      </c>
      <c r="AJ979" t="s">
        <v>973</v>
      </c>
      <c r="AL979">
        <v>-105.23080867</v>
      </c>
      <c r="AN979" t="s">
        <v>1326</v>
      </c>
      <c r="AO979">
        <v>1.417782115648802</v>
      </c>
      <c r="AP979" t="s">
        <v>1521</v>
      </c>
      <c r="AQ979">
        <v>2019</v>
      </c>
      <c r="AR979">
        <v>46</v>
      </c>
    </row>
    <row r="980" spans="1:44">
      <c r="A980" t="s">
        <v>44</v>
      </c>
      <c r="B980" s="2">
        <v>43509</v>
      </c>
      <c r="C980" s="2">
        <v>43642</v>
      </c>
      <c r="D980" t="s">
        <v>122</v>
      </c>
      <c r="E980">
        <v>60</v>
      </c>
      <c r="F980" t="s">
        <v>223</v>
      </c>
      <c r="G980" t="s">
        <v>300</v>
      </c>
      <c r="J980">
        <v>1322.69995117</v>
      </c>
      <c r="K980">
        <v>12</v>
      </c>
      <c r="L980">
        <v>44</v>
      </c>
      <c r="M980" t="s">
        <v>332</v>
      </c>
      <c r="N980">
        <v>70</v>
      </c>
      <c r="O980" t="s">
        <v>333</v>
      </c>
      <c r="P980" t="s">
        <v>497</v>
      </c>
      <c r="Q980" t="s">
        <v>823</v>
      </c>
      <c r="R980" t="s">
        <v>956</v>
      </c>
      <c r="S980" s="2">
        <v>43509</v>
      </c>
      <c r="T980" t="s">
        <v>962</v>
      </c>
      <c r="U980">
        <v>0</v>
      </c>
      <c r="V980" t="s">
        <v>973</v>
      </c>
      <c r="X980">
        <v>0</v>
      </c>
      <c r="AA980">
        <v>0</v>
      </c>
      <c r="AB980">
        <v>0</v>
      </c>
      <c r="AC980" t="s">
        <v>1049</v>
      </c>
      <c r="AG980">
        <v>0</v>
      </c>
      <c r="AI980">
        <v>43.80379544</v>
      </c>
      <c r="AJ980" t="s">
        <v>973</v>
      </c>
      <c r="AL980">
        <v>-105.21072726</v>
      </c>
      <c r="AN980" t="s">
        <v>1325</v>
      </c>
      <c r="AO980">
        <v>0.7487238368897726</v>
      </c>
      <c r="AP980" t="s">
        <v>1522</v>
      </c>
      <c r="AQ980">
        <v>2019</v>
      </c>
      <c r="AR980">
        <v>46</v>
      </c>
    </row>
    <row r="981" spans="1:44">
      <c r="A981" t="s">
        <v>44</v>
      </c>
      <c r="B981" s="2">
        <v>43509</v>
      </c>
      <c r="C981" s="2">
        <v>43642</v>
      </c>
      <c r="D981" t="s">
        <v>122</v>
      </c>
      <c r="E981">
        <v>60</v>
      </c>
      <c r="F981" t="s">
        <v>223</v>
      </c>
      <c r="G981" t="s">
        <v>300</v>
      </c>
      <c r="J981">
        <v>1322.69995117</v>
      </c>
      <c r="K981">
        <v>2</v>
      </c>
      <c r="L981">
        <v>44</v>
      </c>
      <c r="M981" t="s">
        <v>332</v>
      </c>
      <c r="N981">
        <v>70</v>
      </c>
      <c r="O981" t="s">
        <v>333</v>
      </c>
      <c r="P981" t="s">
        <v>497</v>
      </c>
      <c r="Q981" t="s">
        <v>823</v>
      </c>
      <c r="R981" t="s">
        <v>956</v>
      </c>
      <c r="S981" s="2">
        <v>43509</v>
      </c>
      <c r="T981" t="s">
        <v>962</v>
      </c>
      <c r="U981">
        <v>0</v>
      </c>
      <c r="V981" t="s">
        <v>973</v>
      </c>
      <c r="X981">
        <v>0</v>
      </c>
      <c r="AA981">
        <v>0</v>
      </c>
      <c r="AB981">
        <v>0</v>
      </c>
      <c r="AC981" t="s">
        <v>1049</v>
      </c>
      <c r="AG981">
        <v>0</v>
      </c>
      <c r="AI981">
        <v>43.8182571</v>
      </c>
      <c r="AJ981" t="s">
        <v>973</v>
      </c>
      <c r="AL981">
        <v>-105.23080867</v>
      </c>
      <c r="AN981" t="s">
        <v>1326</v>
      </c>
      <c r="AO981">
        <v>1.417782115648802</v>
      </c>
      <c r="AP981" t="s">
        <v>1521</v>
      </c>
      <c r="AQ981">
        <v>2019</v>
      </c>
      <c r="AR981">
        <v>46</v>
      </c>
    </row>
    <row r="982" spans="1:44">
      <c r="A982" t="s">
        <v>44</v>
      </c>
      <c r="B982" s="2">
        <v>43509</v>
      </c>
      <c r="C982" s="2">
        <v>43642</v>
      </c>
      <c r="D982" t="s">
        <v>122</v>
      </c>
      <c r="E982">
        <v>60</v>
      </c>
      <c r="F982" t="s">
        <v>223</v>
      </c>
      <c r="G982" t="s">
        <v>300</v>
      </c>
      <c r="J982">
        <v>1322.69995117</v>
      </c>
      <c r="K982">
        <v>14</v>
      </c>
      <c r="L982">
        <v>44</v>
      </c>
      <c r="M982" t="s">
        <v>332</v>
      </c>
      <c r="N982">
        <v>70</v>
      </c>
      <c r="O982" t="s">
        <v>333</v>
      </c>
      <c r="P982" t="s">
        <v>497</v>
      </c>
      <c r="Q982" t="s">
        <v>823</v>
      </c>
      <c r="R982" t="s">
        <v>956</v>
      </c>
      <c r="S982" s="2">
        <v>43509</v>
      </c>
      <c r="T982" t="s">
        <v>962</v>
      </c>
      <c r="U982">
        <v>0</v>
      </c>
      <c r="V982" t="s">
        <v>973</v>
      </c>
      <c r="X982">
        <v>0</v>
      </c>
      <c r="AA982">
        <v>0</v>
      </c>
      <c r="AB982">
        <v>0</v>
      </c>
      <c r="AC982" t="s">
        <v>1049</v>
      </c>
      <c r="AG982">
        <v>0</v>
      </c>
      <c r="AI982">
        <v>43.78920382</v>
      </c>
      <c r="AJ982" t="s">
        <v>973</v>
      </c>
      <c r="AL982">
        <v>-105.23080081</v>
      </c>
      <c r="AN982" t="s">
        <v>1332</v>
      </c>
      <c r="AO982">
        <v>2.153090787209927</v>
      </c>
      <c r="AP982" t="s">
        <v>1522</v>
      </c>
      <c r="AQ982">
        <v>2019</v>
      </c>
      <c r="AR982">
        <v>46</v>
      </c>
    </row>
    <row r="983" spans="1:44">
      <c r="A983" t="s">
        <v>44</v>
      </c>
      <c r="B983" s="2">
        <v>43509</v>
      </c>
      <c r="C983" s="2">
        <v>43642</v>
      </c>
      <c r="D983" t="s">
        <v>122</v>
      </c>
      <c r="E983">
        <v>60</v>
      </c>
      <c r="F983" t="s">
        <v>223</v>
      </c>
      <c r="G983" t="s">
        <v>300</v>
      </c>
      <c r="J983">
        <v>1322.69995117</v>
      </c>
      <c r="K983">
        <v>26</v>
      </c>
      <c r="L983">
        <v>45</v>
      </c>
      <c r="M983" t="s">
        <v>332</v>
      </c>
      <c r="N983">
        <v>70</v>
      </c>
      <c r="O983" t="s">
        <v>333</v>
      </c>
      <c r="P983" t="s">
        <v>497</v>
      </c>
      <c r="Q983" t="s">
        <v>823</v>
      </c>
      <c r="R983" t="s">
        <v>956</v>
      </c>
      <c r="S983" s="2">
        <v>43509</v>
      </c>
      <c r="T983" t="s">
        <v>962</v>
      </c>
      <c r="U983">
        <v>0</v>
      </c>
      <c r="V983" t="s">
        <v>973</v>
      </c>
      <c r="X983">
        <v>0</v>
      </c>
      <c r="AA983">
        <v>0</v>
      </c>
      <c r="AB983">
        <v>0</v>
      </c>
      <c r="AC983" t="s">
        <v>1049</v>
      </c>
      <c r="AG983">
        <v>0</v>
      </c>
      <c r="AI983">
        <v>43.84771472</v>
      </c>
      <c r="AJ983" t="s">
        <v>973</v>
      </c>
      <c r="AL983">
        <v>-105.2340744</v>
      </c>
      <c r="AN983" t="s">
        <v>1334</v>
      </c>
      <c r="AO983">
        <v>2.833868289227454</v>
      </c>
      <c r="AP983" t="s">
        <v>1521</v>
      </c>
      <c r="AQ983">
        <v>2019</v>
      </c>
      <c r="AR983">
        <v>46</v>
      </c>
    </row>
    <row r="984" spans="1:44">
      <c r="A984" t="s">
        <v>44</v>
      </c>
      <c r="B984" s="2">
        <v>43509</v>
      </c>
      <c r="C984" s="2">
        <v>43642</v>
      </c>
      <c r="D984" t="s">
        <v>122</v>
      </c>
      <c r="E984">
        <v>60</v>
      </c>
      <c r="F984" t="s">
        <v>223</v>
      </c>
      <c r="G984" t="s">
        <v>300</v>
      </c>
      <c r="J984">
        <v>1322.69995117</v>
      </c>
      <c r="K984">
        <v>2</v>
      </c>
      <c r="L984">
        <v>44</v>
      </c>
      <c r="M984" t="s">
        <v>332</v>
      </c>
      <c r="N984">
        <v>70</v>
      </c>
      <c r="O984" t="s">
        <v>333</v>
      </c>
      <c r="P984" t="s">
        <v>497</v>
      </c>
      <c r="Q984" t="s">
        <v>823</v>
      </c>
      <c r="R984" t="s">
        <v>956</v>
      </c>
      <c r="S984" s="2">
        <v>43509</v>
      </c>
      <c r="T984" t="s">
        <v>962</v>
      </c>
      <c r="U984">
        <v>0</v>
      </c>
      <c r="V984" t="s">
        <v>973</v>
      </c>
      <c r="X984">
        <v>0</v>
      </c>
      <c r="AA984">
        <v>0</v>
      </c>
      <c r="AB984">
        <v>0</v>
      </c>
      <c r="AC984" t="s">
        <v>1049</v>
      </c>
      <c r="AG984">
        <v>0</v>
      </c>
      <c r="AI984">
        <v>43.8182571</v>
      </c>
      <c r="AJ984" t="s">
        <v>973</v>
      </c>
      <c r="AL984">
        <v>-105.23080867</v>
      </c>
      <c r="AN984" t="s">
        <v>1326</v>
      </c>
      <c r="AO984">
        <v>1.417782115648802</v>
      </c>
      <c r="AP984" t="s">
        <v>1521</v>
      </c>
      <c r="AQ984">
        <v>2019</v>
      </c>
      <c r="AR984">
        <v>46</v>
      </c>
    </row>
    <row r="985" spans="1:44">
      <c r="A985" t="s">
        <v>44</v>
      </c>
      <c r="B985" s="2">
        <v>43509</v>
      </c>
      <c r="C985" s="2">
        <v>43642</v>
      </c>
      <c r="D985" t="s">
        <v>122</v>
      </c>
      <c r="E985">
        <v>60</v>
      </c>
      <c r="F985" t="s">
        <v>223</v>
      </c>
      <c r="G985" t="s">
        <v>300</v>
      </c>
      <c r="J985">
        <v>1322.69995117</v>
      </c>
      <c r="K985">
        <v>11</v>
      </c>
      <c r="L985">
        <v>44</v>
      </c>
      <c r="M985" t="s">
        <v>332</v>
      </c>
      <c r="N985">
        <v>70</v>
      </c>
      <c r="O985" t="s">
        <v>333</v>
      </c>
      <c r="P985" t="s">
        <v>497</v>
      </c>
      <c r="Q985" t="s">
        <v>823</v>
      </c>
      <c r="R985" t="s">
        <v>956</v>
      </c>
      <c r="S985" s="2">
        <v>43509</v>
      </c>
      <c r="T985" t="s">
        <v>962</v>
      </c>
      <c r="U985">
        <v>0</v>
      </c>
      <c r="V985" t="s">
        <v>973</v>
      </c>
      <c r="X985">
        <v>0</v>
      </c>
      <c r="AA985">
        <v>0</v>
      </c>
      <c r="AB985">
        <v>0</v>
      </c>
      <c r="AC985" t="s">
        <v>1049</v>
      </c>
      <c r="AG985">
        <v>0</v>
      </c>
      <c r="AI985">
        <v>43.80375335</v>
      </c>
      <c r="AJ985" t="s">
        <v>973</v>
      </c>
      <c r="AL985">
        <v>-105.23078567</v>
      </c>
      <c r="AN985" t="s">
        <v>1330</v>
      </c>
      <c r="AO985">
        <v>1.520929455031024</v>
      </c>
      <c r="AP985" t="s">
        <v>1522</v>
      </c>
      <c r="AQ985">
        <v>2019</v>
      </c>
      <c r="AR985">
        <v>46</v>
      </c>
    </row>
    <row r="986" spans="1:44">
      <c r="A986" t="s">
        <v>44</v>
      </c>
      <c r="B986" s="2">
        <v>43509</v>
      </c>
      <c r="C986" s="2">
        <v>43642</v>
      </c>
      <c r="D986" t="s">
        <v>122</v>
      </c>
      <c r="E986">
        <v>60</v>
      </c>
      <c r="F986" t="s">
        <v>223</v>
      </c>
      <c r="G986" t="s">
        <v>300</v>
      </c>
      <c r="J986">
        <v>1322.69995117</v>
      </c>
      <c r="K986">
        <v>14</v>
      </c>
      <c r="L986">
        <v>44</v>
      </c>
      <c r="M986" t="s">
        <v>332</v>
      </c>
      <c r="N986">
        <v>70</v>
      </c>
      <c r="O986" t="s">
        <v>333</v>
      </c>
      <c r="P986" t="s">
        <v>497</v>
      </c>
      <c r="Q986" t="s">
        <v>823</v>
      </c>
      <c r="R986" t="s">
        <v>956</v>
      </c>
      <c r="S986" s="2">
        <v>43509</v>
      </c>
      <c r="T986" t="s">
        <v>962</v>
      </c>
      <c r="U986">
        <v>0</v>
      </c>
      <c r="V986" t="s">
        <v>973</v>
      </c>
      <c r="X986">
        <v>0</v>
      </c>
      <c r="AA986">
        <v>0</v>
      </c>
      <c r="AB986">
        <v>0</v>
      </c>
      <c r="AC986" t="s">
        <v>1049</v>
      </c>
      <c r="AG986">
        <v>0</v>
      </c>
      <c r="AI986">
        <v>43.78920382</v>
      </c>
      <c r="AJ986" t="s">
        <v>973</v>
      </c>
      <c r="AL986">
        <v>-105.23080081</v>
      </c>
      <c r="AN986" t="s">
        <v>1332</v>
      </c>
      <c r="AO986">
        <v>2.153090787209927</v>
      </c>
      <c r="AP986" t="s">
        <v>1522</v>
      </c>
      <c r="AQ986">
        <v>2019</v>
      </c>
      <c r="AR986">
        <v>46</v>
      </c>
    </row>
    <row r="987" spans="1:44">
      <c r="A987" t="s">
        <v>44</v>
      </c>
      <c r="B987" s="2">
        <v>43509</v>
      </c>
      <c r="C987" s="2">
        <v>43642</v>
      </c>
      <c r="D987" t="s">
        <v>122</v>
      </c>
      <c r="E987">
        <v>60</v>
      </c>
      <c r="F987" t="s">
        <v>223</v>
      </c>
      <c r="G987" t="s">
        <v>300</v>
      </c>
      <c r="J987">
        <v>1322.69995117</v>
      </c>
      <c r="K987">
        <v>26</v>
      </c>
      <c r="L987">
        <v>45</v>
      </c>
      <c r="M987" t="s">
        <v>332</v>
      </c>
      <c r="N987">
        <v>70</v>
      </c>
      <c r="O987" t="s">
        <v>333</v>
      </c>
      <c r="P987" t="s">
        <v>497</v>
      </c>
      <c r="Q987" t="s">
        <v>823</v>
      </c>
      <c r="R987" t="s">
        <v>956</v>
      </c>
      <c r="S987" s="2">
        <v>43509</v>
      </c>
      <c r="T987" t="s">
        <v>962</v>
      </c>
      <c r="U987">
        <v>0</v>
      </c>
      <c r="V987" t="s">
        <v>973</v>
      </c>
      <c r="X987">
        <v>0</v>
      </c>
      <c r="AA987">
        <v>0</v>
      </c>
      <c r="AB987">
        <v>0</v>
      </c>
      <c r="AC987" t="s">
        <v>1049</v>
      </c>
      <c r="AG987">
        <v>0</v>
      </c>
      <c r="AI987">
        <v>43.84771472</v>
      </c>
      <c r="AJ987" t="s">
        <v>973</v>
      </c>
      <c r="AL987">
        <v>-105.2340744</v>
      </c>
      <c r="AN987" t="s">
        <v>1334</v>
      </c>
      <c r="AO987">
        <v>2.833868289227454</v>
      </c>
      <c r="AP987" t="s">
        <v>1521</v>
      </c>
      <c r="AQ987">
        <v>2019</v>
      </c>
      <c r="AR987">
        <v>46</v>
      </c>
    </row>
    <row r="988" spans="1:44">
      <c r="A988" t="s">
        <v>44</v>
      </c>
      <c r="B988" s="2">
        <v>43509</v>
      </c>
      <c r="C988" s="2">
        <v>43642</v>
      </c>
      <c r="D988" t="s">
        <v>122</v>
      </c>
      <c r="E988">
        <v>60</v>
      </c>
      <c r="F988" t="s">
        <v>223</v>
      </c>
      <c r="G988" t="s">
        <v>300</v>
      </c>
      <c r="J988">
        <v>1322.69995117</v>
      </c>
      <c r="K988">
        <v>11</v>
      </c>
      <c r="L988">
        <v>44</v>
      </c>
      <c r="M988" t="s">
        <v>332</v>
      </c>
      <c r="N988">
        <v>70</v>
      </c>
      <c r="O988" t="s">
        <v>333</v>
      </c>
      <c r="P988" t="s">
        <v>497</v>
      </c>
      <c r="Q988" t="s">
        <v>823</v>
      </c>
      <c r="R988" t="s">
        <v>956</v>
      </c>
      <c r="S988" s="2">
        <v>43509</v>
      </c>
      <c r="T988" t="s">
        <v>962</v>
      </c>
      <c r="U988">
        <v>0</v>
      </c>
      <c r="V988" t="s">
        <v>973</v>
      </c>
      <c r="X988">
        <v>0</v>
      </c>
      <c r="AA988">
        <v>0</v>
      </c>
      <c r="AB988">
        <v>0</v>
      </c>
      <c r="AC988" t="s">
        <v>1049</v>
      </c>
      <c r="AG988">
        <v>0</v>
      </c>
      <c r="AI988">
        <v>43.80375335</v>
      </c>
      <c r="AJ988" t="s">
        <v>973</v>
      </c>
      <c r="AL988">
        <v>-105.23078567</v>
      </c>
      <c r="AN988" t="s">
        <v>1330</v>
      </c>
      <c r="AO988">
        <v>1.520929455031024</v>
      </c>
      <c r="AP988" t="s">
        <v>1522</v>
      </c>
      <c r="AQ988">
        <v>2019</v>
      </c>
      <c r="AR988">
        <v>46</v>
      </c>
    </row>
    <row r="989" spans="1:44">
      <c r="A989" t="s">
        <v>44</v>
      </c>
      <c r="B989" s="2">
        <v>43509</v>
      </c>
      <c r="C989" s="2">
        <v>43642</v>
      </c>
      <c r="D989" t="s">
        <v>122</v>
      </c>
      <c r="E989">
        <v>60</v>
      </c>
      <c r="F989" t="s">
        <v>223</v>
      </c>
      <c r="G989" t="s">
        <v>300</v>
      </c>
      <c r="J989">
        <v>1322.69995117</v>
      </c>
      <c r="K989">
        <v>14</v>
      </c>
      <c r="L989">
        <v>44</v>
      </c>
      <c r="M989" t="s">
        <v>332</v>
      </c>
      <c r="N989">
        <v>70</v>
      </c>
      <c r="O989" t="s">
        <v>333</v>
      </c>
      <c r="P989" t="s">
        <v>497</v>
      </c>
      <c r="Q989" t="s">
        <v>823</v>
      </c>
      <c r="R989" t="s">
        <v>956</v>
      </c>
      <c r="S989" s="2">
        <v>43509</v>
      </c>
      <c r="T989" t="s">
        <v>962</v>
      </c>
      <c r="U989">
        <v>0</v>
      </c>
      <c r="V989" t="s">
        <v>973</v>
      </c>
      <c r="X989">
        <v>0</v>
      </c>
      <c r="AA989">
        <v>0</v>
      </c>
      <c r="AB989">
        <v>0</v>
      </c>
      <c r="AC989" t="s">
        <v>1049</v>
      </c>
      <c r="AG989">
        <v>0</v>
      </c>
      <c r="AI989">
        <v>43.78920382</v>
      </c>
      <c r="AJ989" t="s">
        <v>973</v>
      </c>
      <c r="AL989">
        <v>-105.23080081</v>
      </c>
      <c r="AN989" t="s">
        <v>1332</v>
      </c>
      <c r="AO989">
        <v>2.153090787209927</v>
      </c>
      <c r="AP989" t="s">
        <v>1522</v>
      </c>
      <c r="AQ989">
        <v>2019</v>
      </c>
      <c r="AR989">
        <v>46</v>
      </c>
    </row>
    <row r="990" spans="1:44">
      <c r="A990" t="s">
        <v>44</v>
      </c>
      <c r="B990" s="2">
        <v>43192</v>
      </c>
      <c r="C990" s="2">
        <v>43224</v>
      </c>
      <c r="D990" t="s">
        <v>125</v>
      </c>
      <c r="E990">
        <v>60</v>
      </c>
      <c r="F990" t="s">
        <v>224</v>
      </c>
      <c r="G990" t="s">
        <v>284</v>
      </c>
      <c r="H990">
        <v>0.1666</v>
      </c>
      <c r="J990">
        <v>35.27999877</v>
      </c>
      <c r="K990">
        <v>18</v>
      </c>
      <c r="L990">
        <v>44</v>
      </c>
      <c r="M990" t="s">
        <v>332</v>
      </c>
      <c r="N990">
        <v>69</v>
      </c>
      <c r="O990" t="s">
        <v>333</v>
      </c>
      <c r="P990" t="s">
        <v>498</v>
      </c>
      <c r="Q990" t="s">
        <v>824</v>
      </c>
      <c r="R990" t="s">
        <v>954</v>
      </c>
      <c r="S990" s="2">
        <v>43192</v>
      </c>
      <c r="T990" t="s">
        <v>962</v>
      </c>
      <c r="U990">
        <v>0</v>
      </c>
      <c r="V990" t="s">
        <v>973</v>
      </c>
      <c r="X990">
        <v>0</v>
      </c>
      <c r="AA990">
        <v>0</v>
      </c>
      <c r="AB990">
        <v>0</v>
      </c>
      <c r="AC990" t="s">
        <v>1054</v>
      </c>
      <c r="AG990">
        <v>0</v>
      </c>
      <c r="AI990">
        <v>43.78940628</v>
      </c>
      <c r="AJ990" t="s">
        <v>973</v>
      </c>
      <c r="AL990">
        <v>-105.19079845</v>
      </c>
      <c r="AN990" t="s">
        <v>1336</v>
      </c>
      <c r="AO990">
        <v>1.758218864614436</v>
      </c>
      <c r="AP990" t="s">
        <v>1523</v>
      </c>
      <c r="AQ990">
        <v>2018</v>
      </c>
      <c r="AR990">
        <v>46</v>
      </c>
    </row>
    <row r="991" spans="1:44">
      <c r="A991" t="s">
        <v>44</v>
      </c>
      <c r="C991" s="2">
        <v>43782</v>
      </c>
      <c r="D991" t="s">
        <v>81</v>
      </c>
      <c r="E991">
        <v>60</v>
      </c>
      <c r="F991" t="s">
        <v>156</v>
      </c>
      <c r="G991" t="s">
        <v>300</v>
      </c>
      <c r="H991">
        <v>0.1667</v>
      </c>
      <c r="I991">
        <v>30960</v>
      </c>
      <c r="J991">
        <v>120</v>
      </c>
      <c r="K991">
        <v>12</v>
      </c>
      <c r="L991">
        <v>44</v>
      </c>
      <c r="M991" t="s">
        <v>332</v>
      </c>
      <c r="N991">
        <v>70</v>
      </c>
      <c r="O991" t="s">
        <v>333</v>
      </c>
      <c r="P991" t="s">
        <v>481</v>
      </c>
      <c r="Q991" t="s">
        <v>804</v>
      </c>
      <c r="R991" t="s">
        <v>954</v>
      </c>
      <c r="S991" s="2">
        <v>43782</v>
      </c>
      <c r="T991" t="s">
        <v>962</v>
      </c>
      <c r="U991">
        <v>0</v>
      </c>
      <c r="V991" t="s">
        <v>973</v>
      </c>
      <c r="X991">
        <v>0</v>
      </c>
      <c r="AA991">
        <v>0</v>
      </c>
      <c r="AB991">
        <v>1</v>
      </c>
      <c r="AC991" t="s">
        <v>1049</v>
      </c>
      <c r="AG991">
        <v>0</v>
      </c>
      <c r="AI991">
        <v>43.80379544</v>
      </c>
      <c r="AJ991" t="s">
        <v>973</v>
      </c>
      <c r="AL991">
        <v>-105.21072726</v>
      </c>
      <c r="AN991" t="s">
        <v>1325</v>
      </c>
      <c r="AO991">
        <v>1.001337055205712</v>
      </c>
      <c r="AP991" t="s">
        <v>1523</v>
      </c>
      <c r="AQ991">
        <v>2019</v>
      </c>
      <c r="AR991">
        <v>43</v>
      </c>
    </row>
    <row r="992" spans="1:44">
      <c r="A992" t="s">
        <v>44</v>
      </c>
      <c r="C992" s="2">
        <v>43782</v>
      </c>
      <c r="D992" t="s">
        <v>81</v>
      </c>
      <c r="E992">
        <v>60</v>
      </c>
      <c r="F992" t="s">
        <v>156</v>
      </c>
      <c r="G992" t="s">
        <v>300</v>
      </c>
      <c r="H992">
        <v>0.1667</v>
      </c>
      <c r="I992">
        <v>30960</v>
      </c>
      <c r="J992">
        <v>120</v>
      </c>
      <c r="K992">
        <v>12</v>
      </c>
      <c r="L992">
        <v>44</v>
      </c>
      <c r="M992" t="s">
        <v>332</v>
      </c>
      <c r="N992">
        <v>70</v>
      </c>
      <c r="O992" t="s">
        <v>333</v>
      </c>
      <c r="P992" t="s">
        <v>481</v>
      </c>
      <c r="Q992" t="s">
        <v>804</v>
      </c>
      <c r="R992" t="s">
        <v>954</v>
      </c>
      <c r="S992" s="2">
        <v>43782</v>
      </c>
      <c r="T992" t="s">
        <v>962</v>
      </c>
      <c r="U992">
        <v>0</v>
      </c>
      <c r="V992" t="s">
        <v>973</v>
      </c>
      <c r="X992">
        <v>0</v>
      </c>
      <c r="AA992">
        <v>0</v>
      </c>
      <c r="AB992">
        <v>1</v>
      </c>
      <c r="AC992" t="s">
        <v>1049</v>
      </c>
      <c r="AG992">
        <v>0</v>
      </c>
      <c r="AI992">
        <v>43.80379544</v>
      </c>
      <c r="AJ992" t="s">
        <v>973</v>
      </c>
      <c r="AL992">
        <v>-105.21072726</v>
      </c>
      <c r="AN992" t="s">
        <v>1325</v>
      </c>
      <c r="AO992">
        <v>1.001337055205712</v>
      </c>
      <c r="AP992" t="s">
        <v>1523</v>
      </c>
      <c r="AQ992">
        <v>2019</v>
      </c>
      <c r="AR992">
        <v>43</v>
      </c>
    </row>
    <row r="993" spans="1:44">
      <c r="A993" t="s">
        <v>44</v>
      </c>
      <c r="C993" s="2">
        <v>43782</v>
      </c>
      <c r="D993" t="s">
        <v>81</v>
      </c>
      <c r="E993">
        <v>60</v>
      </c>
      <c r="F993" t="s">
        <v>156</v>
      </c>
      <c r="G993" t="s">
        <v>300</v>
      </c>
      <c r="H993">
        <v>0.1667</v>
      </c>
      <c r="I993">
        <v>10320</v>
      </c>
      <c r="J993">
        <v>40</v>
      </c>
      <c r="K993">
        <v>2</v>
      </c>
      <c r="L993">
        <v>44</v>
      </c>
      <c r="M993" t="s">
        <v>332</v>
      </c>
      <c r="N993">
        <v>70</v>
      </c>
      <c r="O993" t="s">
        <v>333</v>
      </c>
      <c r="P993" t="s">
        <v>482</v>
      </c>
      <c r="Q993" t="s">
        <v>805</v>
      </c>
      <c r="R993" t="s">
        <v>954</v>
      </c>
      <c r="S993" s="2">
        <v>43782</v>
      </c>
      <c r="T993" t="s">
        <v>962</v>
      </c>
      <c r="U993">
        <v>0</v>
      </c>
      <c r="V993" t="s">
        <v>973</v>
      </c>
      <c r="X993">
        <v>0</v>
      </c>
      <c r="AA993">
        <v>0</v>
      </c>
      <c r="AB993">
        <v>1</v>
      </c>
      <c r="AC993" t="s">
        <v>1049</v>
      </c>
      <c r="AG993">
        <v>0</v>
      </c>
      <c r="AI993">
        <v>43.8182571</v>
      </c>
      <c r="AJ993" t="s">
        <v>973</v>
      </c>
      <c r="AL993">
        <v>-105.23080867</v>
      </c>
      <c r="AN993" t="s">
        <v>1326</v>
      </c>
      <c r="AO993">
        <v>0.6735723486264079</v>
      </c>
      <c r="AP993" t="s">
        <v>1526</v>
      </c>
      <c r="AQ993">
        <v>2019</v>
      </c>
      <c r="AR993">
        <v>43</v>
      </c>
    </row>
    <row r="994" spans="1:44">
      <c r="A994" t="s">
        <v>44</v>
      </c>
      <c r="C994" s="2">
        <v>43361</v>
      </c>
      <c r="D994" t="s">
        <v>103</v>
      </c>
      <c r="E994">
        <v>120</v>
      </c>
      <c r="F994" t="s">
        <v>149</v>
      </c>
      <c r="G994" t="s">
        <v>300</v>
      </c>
      <c r="H994">
        <v>0.125</v>
      </c>
      <c r="I994">
        <v>3111</v>
      </c>
      <c r="J994">
        <v>341.19000244</v>
      </c>
      <c r="K994">
        <v>34</v>
      </c>
      <c r="L994">
        <v>45</v>
      </c>
      <c r="M994" t="s">
        <v>332</v>
      </c>
      <c r="N994">
        <v>70</v>
      </c>
      <c r="O994" t="s">
        <v>333</v>
      </c>
      <c r="P994" t="s">
        <v>483</v>
      </c>
      <c r="Q994" t="s">
        <v>806</v>
      </c>
      <c r="R994" t="s">
        <v>954</v>
      </c>
      <c r="S994" s="2">
        <v>43361</v>
      </c>
      <c r="T994" t="s">
        <v>962</v>
      </c>
      <c r="U994">
        <v>0</v>
      </c>
      <c r="V994" t="s">
        <v>973</v>
      </c>
      <c r="X994">
        <v>0</v>
      </c>
      <c r="AA994">
        <v>1</v>
      </c>
      <c r="AB994">
        <v>0</v>
      </c>
      <c r="AC994" t="s">
        <v>1050</v>
      </c>
      <c r="AG994">
        <v>0</v>
      </c>
      <c r="AI994">
        <v>43.83287132</v>
      </c>
      <c r="AJ994" t="s">
        <v>973</v>
      </c>
      <c r="AL994">
        <v>-105.25502541</v>
      </c>
      <c r="AN994" t="s">
        <v>1327</v>
      </c>
      <c r="AO994">
        <v>2.160358306160766</v>
      </c>
      <c r="AP994" t="s">
        <v>1521</v>
      </c>
      <c r="AQ994">
        <v>2018</v>
      </c>
      <c r="AR994">
        <v>43</v>
      </c>
    </row>
    <row r="995" spans="1:44">
      <c r="A995" t="s">
        <v>44</v>
      </c>
      <c r="C995" s="2">
        <v>43361</v>
      </c>
      <c r="D995" t="s">
        <v>103</v>
      </c>
      <c r="E995">
        <v>120</v>
      </c>
      <c r="F995" t="s">
        <v>149</v>
      </c>
      <c r="G995" t="s">
        <v>301</v>
      </c>
      <c r="H995">
        <v>0.125</v>
      </c>
      <c r="I995">
        <v>2605</v>
      </c>
      <c r="J995">
        <v>1117.31994628</v>
      </c>
      <c r="K995">
        <v>34</v>
      </c>
      <c r="L995">
        <v>45</v>
      </c>
      <c r="M995" t="s">
        <v>332</v>
      </c>
      <c r="N995">
        <v>70</v>
      </c>
      <c r="O995" t="s">
        <v>333</v>
      </c>
      <c r="P995" t="s">
        <v>484</v>
      </c>
      <c r="Q995" t="s">
        <v>807</v>
      </c>
      <c r="R995" t="s">
        <v>954</v>
      </c>
      <c r="S995" s="2">
        <v>43361</v>
      </c>
      <c r="T995" t="s">
        <v>962</v>
      </c>
      <c r="U995">
        <v>0</v>
      </c>
      <c r="V995" t="s">
        <v>973</v>
      </c>
      <c r="X995">
        <v>0</v>
      </c>
      <c r="AA995">
        <v>1</v>
      </c>
      <c r="AB995">
        <v>0</v>
      </c>
      <c r="AC995" t="s">
        <v>1051</v>
      </c>
      <c r="AG995">
        <v>0</v>
      </c>
      <c r="AI995">
        <v>43.83287132</v>
      </c>
      <c r="AJ995" t="s">
        <v>973</v>
      </c>
      <c r="AL995">
        <v>-105.25502541</v>
      </c>
      <c r="AN995" t="s">
        <v>1327</v>
      </c>
      <c r="AO995">
        <v>2.160358306160766</v>
      </c>
      <c r="AP995" t="s">
        <v>1521</v>
      </c>
      <c r="AQ995">
        <v>2018</v>
      </c>
      <c r="AR995">
        <v>43</v>
      </c>
    </row>
    <row r="996" spans="1:44">
      <c r="A996" t="s">
        <v>44</v>
      </c>
      <c r="C996" s="2">
        <v>43361</v>
      </c>
      <c r="D996" t="s">
        <v>103</v>
      </c>
      <c r="E996">
        <v>120</v>
      </c>
      <c r="F996" t="s">
        <v>149</v>
      </c>
      <c r="G996" t="s">
        <v>301</v>
      </c>
      <c r="H996">
        <v>0.125</v>
      </c>
      <c r="I996">
        <v>2605</v>
      </c>
      <c r="J996">
        <v>1117.31994628</v>
      </c>
      <c r="K996">
        <v>35</v>
      </c>
      <c r="L996">
        <v>45</v>
      </c>
      <c r="M996" t="s">
        <v>332</v>
      </c>
      <c r="N996">
        <v>70</v>
      </c>
      <c r="O996" t="s">
        <v>333</v>
      </c>
      <c r="P996" t="s">
        <v>484</v>
      </c>
      <c r="Q996" t="s">
        <v>807</v>
      </c>
      <c r="R996" t="s">
        <v>954</v>
      </c>
      <c r="S996" s="2">
        <v>43361</v>
      </c>
      <c r="T996" t="s">
        <v>962</v>
      </c>
      <c r="U996">
        <v>0</v>
      </c>
      <c r="V996" t="s">
        <v>973</v>
      </c>
      <c r="X996">
        <v>0</v>
      </c>
      <c r="AA996">
        <v>1</v>
      </c>
      <c r="AB996">
        <v>0</v>
      </c>
      <c r="AC996" t="s">
        <v>1051</v>
      </c>
      <c r="AG996">
        <v>0</v>
      </c>
      <c r="AI996">
        <v>43.83292868</v>
      </c>
      <c r="AJ996" t="s">
        <v>973</v>
      </c>
      <c r="AL996">
        <v>-105.23440999</v>
      </c>
      <c r="AN996" t="s">
        <v>1328</v>
      </c>
      <c r="AO996">
        <v>1.364125332747031</v>
      </c>
      <c r="AP996" t="s">
        <v>1521</v>
      </c>
      <c r="AQ996">
        <v>2018</v>
      </c>
      <c r="AR996">
        <v>43</v>
      </c>
    </row>
    <row r="997" spans="1:44">
      <c r="A997" t="s">
        <v>44</v>
      </c>
      <c r="C997" s="2">
        <v>43180</v>
      </c>
      <c r="D997" t="s">
        <v>49</v>
      </c>
      <c r="E997">
        <v>120</v>
      </c>
      <c r="F997" t="s">
        <v>149</v>
      </c>
      <c r="G997" t="s">
        <v>300</v>
      </c>
      <c r="H997">
        <v>0.125</v>
      </c>
      <c r="I997">
        <v>907</v>
      </c>
      <c r="J997">
        <v>725.41</v>
      </c>
      <c r="K997">
        <v>4</v>
      </c>
      <c r="L997">
        <v>44</v>
      </c>
      <c r="M997" t="s">
        <v>332</v>
      </c>
      <c r="N997">
        <v>70</v>
      </c>
      <c r="O997" t="s">
        <v>333</v>
      </c>
      <c r="P997" t="s">
        <v>499</v>
      </c>
      <c r="Q997" t="s">
        <v>825</v>
      </c>
      <c r="R997" t="s">
        <v>954</v>
      </c>
      <c r="S997" s="2">
        <v>43180</v>
      </c>
      <c r="T997" t="s">
        <v>962</v>
      </c>
      <c r="U997">
        <v>0</v>
      </c>
      <c r="V997" t="s">
        <v>973</v>
      </c>
      <c r="X997">
        <v>0</v>
      </c>
      <c r="AA997">
        <v>1</v>
      </c>
      <c r="AB997">
        <v>0</v>
      </c>
      <c r="AC997" t="s">
        <v>1052</v>
      </c>
      <c r="AG997">
        <v>0</v>
      </c>
      <c r="AI997">
        <v>43.81819578</v>
      </c>
      <c r="AJ997" t="s">
        <v>973</v>
      </c>
      <c r="AL997">
        <v>-105.27149791</v>
      </c>
      <c r="AN997" t="s">
        <v>1339</v>
      </c>
      <c r="AO997">
        <v>2.705160545804404</v>
      </c>
      <c r="AP997" t="s">
        <v>1526</v>
      </c>
      <c r="AQ997">
        <v>2018</v>
      </c>
      <c r="AR997">
        <v>43</v>
      </c>
    </row>
    <row r="998" spans="1:44">
      <c r="A998" t="s">
        <v>44</v>
      </c>
      <c r="C998" s="2">
        <v>43180</v>
      </c>
      <c r="D998" t="s">
        <v>49</v>
      </c>
      <c r="E998">
        <v>120</v>
      </c>
      <c r="F998" t="s">
        <v>149</v>
      </c>
      <c r="G998" t="s">
        <v>300</v>
      </c>
      <c r="H998">
        <v>0.125</v>
      </c>
      <c r="I998">
        <v>907</v>
      </c>
      <c r="J998">
        <v>725.41</v>
      </c>
      <c r="K998">
        <v>9</v>
      </c>
      <c r="L998">
        <v>44</v>
      </c>
      <c r="M998" t="s">
        <v>332</v>
      </c>
      <c r="N998">
        <v>70</v>
      </c>
      <c r="O998" t="s">
        <v>333</v>
      </c>
      <c r="P998" t="s">
        <v>499</v>
      </c>
      <c r="Q998" t="s">
        <v>825</v>
      </c>
      <c r="R998" t="s">
        <v>954</v>
      </c>
      <c r="S998" s="2">
        <v>43180</v>
      </c>
      <c r="T998" t="s">
        <v>962</v>
      </c>
      <c r="U998">
        <v>0</v>
      </c>
      <c r="V998" t="s">
        <v>973</v>
      </c>
      <c r="X998">
        <v>0</v>
      </c>
      <c r="AA998">
        <v>1</v>
      </c>
      <c r="AB998">
        <v>0</v>
      </c>
      <c r="AC998" t="s">
        <v>1052</v>
      </c>
      <c r="AG998">
        <v>0</v>
      </c>
      <c r="AI998">
        <v>43.80365768</v>
      </c>
      <c r="AJ998" t="s">
        <v>973</v>
      </c>
      <c r="AL998">
        <v>-105.27142912</v>
      </c>
      <c r="AN998" t="s">
        <v>1340</v>
      </c>
      <c r="AO998">
        <v>2.865158752303846</v>
      </c>
      <c r="AP998" t="s">
        <v>1522</v>
      </c>
      <c r="AQ998">
        <v>2018</v>
      </c>
      <c r="AR998">
        <v>43</v>
      </c>
    </row>
    <row r="999" spans="1:44">
      <c r="A999" t="s">
        <v>44</v>
      </c>
      <c r="C999" s="2">
        <v>43180</v>
      </c>
      <c r="D999" t="s">
        <v>49</v>
      </c>
      <c r="E999">
        <v>120</v>
      </c>
      <c r="F999" t="s">
        <v>149</v>
      </c>
      <c r="G999" t="s">
        <v>300</v>
      </c>
      <c r="H999">
        <v>0.125</v>
      </c>
      <c r="I999">
        <v>891</v>
      </c>
      <c r="J999">
        <v>682.5700000000001</v>
      </c>
      <c r="K999">
        <v>3</v>
      </c>
      <c r="L999">
        <v>44</v>
      </c>
      <c r="M999" t="s">
        <v>332</v>
      </c>
      <c r="N999">
        <v>70</v>
      </c>
      <c r="O999" t="s">
        <v>333</v>
      </c>
      <c r="P999" t="s">
        <v>485</v>
      </c>
      <c r="Q999" t="s">
        <v>808</v>
      </c>
      <c r="R999" t="s">
        <v>954</v>
      </c>
      <c r="S999" s="2">
        <v>43180</v>
      </c>
      <c r="T999" t="s">
        <v>962</v>
      </c>
      <c r="U999">
        <v>0</v>
      </c>
      <c r="V999" t="s">
        <v>973</v>
      </c>
      <c r="X999">
        <v>0</v>
      </c>
      <c r="AA999">
        <v>1</v>
      </c>
      <c r="AB999">
        <v>0</v>
      </c>
      <c r="AC999" t="s">
        <v>1052</v>
      </c>
      <c r="AG999">
        <v>0</v>
      </c>
      <c r="AI999">
        <v>43.81819593</v>
      </c>
      <c r="AJ999" t="s">
        <v>973</v>
      </c>
      <c r="AL999">
        <v>-105.25099678</v>
      </c>
      <c r="AN999" t="s">
        <v>1329</v>
      </c>
      <c r="AO999">
        <v>1.680982207292245</v>
      </c>
      <c r="AP999" t="s">
        <v>1526</v>
      </c>
      <c r="AQ999">
        <v>2018</v>
      </c>
      <c r="AR999">
        <v>43</v>
      </c>
    </row>
    <row r="1000" spans="1:44">
      <c r="A1000" t="s">
        <v>44</v>
      </c>
      <c r="C1000" s="2">
        <v>43180</v>
      </c>
      <c r="D1000" t="s">
        <v>49</v>
      </c>
      <c r="E1000">
        <v>120</v>
      </c>
      <c r="F1000" t="s">
        <v>149</v>
      </c>
      <c r="G1000" t="s">
        <v>300</v>
      </c>
      <c r="H1000">
        <v>0.125</v>
      </c>
      <c r="I1000">
        <v>891</v>
      </c>
      <c r="J1000">
        <v>682.5700000000001</v>
      </c>
      <c r="K1000">
        <v>2</v>
      </c>
      <c r="L1000">
        <v>44</v>
      </c>
      <c r="M1000" t="s">
        <v>332</v>
      </c>
      <c r="N1000">
        <v>70</v>
      </c>
      <c r="O1000" t="s">
        <v>333</v>
      </c>
      <c r="P1000" t="s">
        <v>485</v>
      </c>
      <c r="Q1000" t="s">
        <v>808</v>
      </c>
      <c r="R1000" t="s">
        <v>954</v>
      </c>
      <c r="S1000" s="2">
        <v>43180</v>
      </c>
      <c r="T1000" t="s">
        <v>962</v>
      </c>
      <c r="U1000">
        <v>0</v>
      </c>
      <c r="V1000" t="s">
        <v>973</v>
      </c>
      <c r="X1000">
        <v>0</v>
      </c>
      <c r="AA1000">
        <v>1</v>
      </c>
      <c r="AB1000">
        <v>0</v>
      </c>
      <c r="AC1000" t="s">
        <v>1052</v>
      </c>
      <c r="AG1000">
        <v>0</v>
      </c>
      <c r="AI1000">
        <v>43.8182571</v>
      </c>
      <c r="AJ1000" t="s">
        <v>973</v>
      </c>
      <c r="AL1000">
        <v>-105.23080867</v>
      </c>
      <c r="AN1000" t="s">
        <v>1326</v>
      </c>
      <c r="AO1000">
        <v>0.6735723486264079</v>
      </c>
      <c r="AP1000" t="s">
        <v>1526</v>
      </c>
      <c r="AQ1000">
        <v>2018</v>
      </c>
      <c r="AR1000">
        <v>43</v>
      </c>
    </row>
    <row r="1001" spans="1:44">
      <c r="A1001" t="s">
        <v>44</v>
      </c>
      <c r="C1001" s="2">
        <v>43180</v>
      </c>
      <c r="D1001" t="s">
        <v>49</v>
      </c>
      <c r="E1001">
        <v>120</v>
      </c>
      <c r="F1001" t="s">
        <v>149</v>
      </c>
      <c r="G1001" t="s">
        <v>300</v>
      </c>
      <c r="H1001">
        <v>0.125</v>
      </c>
      <c r="I1001">
        <v>796</v>
      </c>
      <c r="J1001">
        <v>1823.36</v>
      </c>
      <c r="K1001">
        <v>11</v>
      </c>
      <c r="L1001">
        <v>44</v>
      </c>
      <c r="M1001" t="s">
        <v>332</v>
      </c>
      <c r="N1001">
        <v>70</v>
      </c>
      <c r="O1001" t="s">
        <v>333</v>
      </c>
      <c r="P1001" t="s">
        <v>486</v>
      </c>
      <c r="Q1001" t="s">
        <v>809</v>
      </c>
      <c r="R1001" t="s">
        <v>954</v>
      </c>
      <c r="S1001" s="2">
        <v>43180</v>
      </c>
      <c r="T1001" t="s">
        <v>962</v>
      </c>
      <c r="U1001">
        <v>0</v>
      </c>
      <c r="V1001" t="s">
        <v>973</v>
      </c>
      <c r="X1001">
        <v>0</v>
      </c>
      <c r="AA1001">
        <v>1</v>
      </c>
      <c r="AB1001">
        <v>0</v>
      </c>
      <c r="AC1001" t="s">
        <v>1052</v>
      </c>
      <c r="AG1001">
        <v>0</v>
      </c>
      <c r="AI1001">
        <v>43.80375335</v>
      </c>
      <c r="AJ1001" t="s">
        <v>973</v>
      </c>
      <c r="AL1001">
        <v>-105.23078567</v>
      </c>
      <c r="AN1001" t="s">
        <v>1330</v>
      </c>
      <c r="AO1001">
        <v>1.16074489896195</v>
      </c>
      <c r="AP1001" t="s">
        <v>1522</v>
      </c>
      <c r="AQ1001">
        <v>2018</v>
      </c>
      <c r="AR1001">
        <v>43</v>
      </c>
    </row>
    <row r="1002" spans="1:44">
      <c r="A1002" t="s">
        <v>44</v>
      </c>
      <c r="C1002" s="2">
        <v>43180</v>
      </c>
      <c r="D1002" t="s">
        <v>49</v>
      </c>
      <c r="E1002">
        <v>120</v>
      </c>
      <c r="F1002" t="s">
        <v>149</v>
      </c>
      <c r="G1002" t="s">
        <v>300</v>
      </c>
      <c r="H1002">
        <v>0.125</v>
      </c>
      <c r="I1002">
        <v>796</v>
      </c>
      <c r="J1002">
        <v>1823.36</v>
      </c>
      <c r="K1002">
        <v>15</v>
      </c>
      <c r="L1002">
        <v>44</v>
      </c>
      <c r="M1002" t="s">
        <v>332</v>
      </c>
      <c r="N1002">
        <v>70</v>
      </c>
      <c r="O1002" t="s">
        <v>333</v>
      </c>
      <c r="P1002" t="s">
        <v>486</v>
      </c>
      <c r="Q1002" t="s">
        <v>809</v>
      </c>
      <c r="R1002" t="s">
        <v>954</v>
      </c>
      <c r="S1002" s="2">
        <v>43180</v>
      </c>
      <c r="T1002" t="s">
        <v>962</v>
      </c>
      <c r="U1002">
        <v>0</v>
      </c>
      <c r="V1002" t="s">
        <v>973</v>
      </c>
      <c r="X1002">
        <v>0</v>
      </c>
      <c r="AA1002">
        <v>1</v>
      </c>
      <c r="AB1002">
        <v>0</v>
      </c>
      <c r="AC1002" t="s">
        <v>1052</v>
      </c>
      <c r="AG1002">
        <v>0</v>
      </c>
      <c r="AI1002">
        <v>43.78910068</v>
      </c>
      <c r="AJ1002" t="s">
        <v>973</v>
      </c>
      <c r="AL1002">
        <v>-105.25107285</v>
      </c>
      <c r="AN1002" t="s">
        <v>1331</v>
      </c>
      <c r="AO1002">
        <v>2.583473409800801</v>
      </c>
      <c r="AP1002" t="s">
        <v>1522</v>
      </c>
      <c r="AQ1002">
        <v>2018</v>
      </c>
      <c r="AR1002">
        <v>43</v>
      </c>
    </row>
    <row r="1003" spans="1:44">
      <c r="A1003" t="s">
        <v>44</v>
      </c>
      <c r="C1003" s="2">
        <v>43180</v>
      </c>
      <c r="D1003" t="s">
        <v>49</v>
      </c>
      <c r="E1003">
        <v>120</v>
      </c>
      <c r="F1003" t="s">
        <v>149</v>
      </c>
      <c r="G1003" t="s">
        <v>300</v>
      </c>
      <c r="H1003">
        <v>0.125</v>
      </c>
      <c r="I1003">
        <v>796</v>
      </c>
      <c r="J1003">
        <v>1823.36</v>
      </c>
      <c r="K1003">
        <v>14</v>
      </c>
      <c r="L1003">
        <v>44</v>
      </c>
      <c r="M1003" t="s">
        <v>332</v>
      </c>
      <c r="N1003">
        <v>70</v>
      </c>
      <c r="O1003" t="s">
        <v>333</v>
      </c>
      <c r="P1003" t="s">
        <v>486</v>
      </c>
      <c r="Q1003" t="s">
        <v>809</v>
      </c>
      <c r="R1003" t="s">
        <v>954</v>
      </c>
      <c r="S1003" s="2">
        <v>43180</v>
      </c>
      <c r="T1003" t="s">
        <v>962</v>
      </c>
      <c r="U1003">
        <v>0</v>
      </c>
      <c r="V1003" t="s">
        <v>973</v>
      </c>
      <c r="X1003">
        <v>0</v>
      </c>
      <c r="AA1003">
        <v>1</v>
      </c>
      <c r="AB1003">
        <v>0</v>
      </c>
      <c r="AC1003" t="s">
        <v>1052</v>
      </c>
      <c r="AG1003">
        <v>0</v>
      </c>
      <c r="AI1003">
        <v>43.78920382</v>
      </c>
      <c r="AJ1003" t="s">
        <v>973</v>
      </c>
      <c r="AL1003">
        <v>-105.23080081</v>
      </c>
      <c r="AN1003" t="s">
        <v>1332</v>
      </c>
      <c r="AO1003">
        <v>2.063877139356225</v>
      </c>
      <c r="AP1003" t="s">
        <v>1522</v>
      </c>
      <c r="AQ1003">
        <v>2018</v>
      </c>
      <c r="AR1003">
        <v>43</v>
      </c>
    </row>
    <row r="1004" spans="1:44">
      <c r="A1004" t="s">
        <v>44</v>
      </c>
      <c r="C1004" s="2">
        <v>43180</v>
      </c>
      <c r="D1004" t="s">
        <v>49</v>
      </c>
      <c r="E1004">
        <v>120</v>
      </c>
      <c r="F1004" t="s">
        <v>149</v>
      </c>
      <c r="G1004" t="s">
        <v>300</v>
      </c>
      <c r="H1004">
        <v>0.125</v>
      </c>
      <c r="I1004">
        <v>796</v>
      </c>
      <c r="J1004">
        <v>1823.36</v>
      </c>
      <c r="K1004">
        <v>12</v>
      </c>
      <c r="L1004">
        <v>44</v>
      </c>
      <c r="M1004" t="s">
        <v>332</v>
      </c>
      <c r="N1004">
        <v>70</v>
      </c>
      <c r="O1004" t="s">
        <v>333</v>
      </c>
      <c r="P1004" t="s">
        <v>486</v>
      </c>
      <c r="Q1004" t="s">
        <v>809</v>
      </c>
      <c r="R1004" t="s">
        <v>954</v>
      </c>
      <c r="S1004" s="2">
        <v>43180</v>
      </c>
      <c r="T1004" t="s">
        <v>962</v>
      </c>
      <c r="U1004">
        <v>0</v>
      </c>
      <c r="V1004" t="s">
        <v>973</v>
      </c>
      <c r="X1004">
        <v>0</v>
      </c>
      <c r="AA1004">
        <v>1</v>
      </c>
      <c r="AB1004">
        <v>0</v>
      </c>
      <c r="AC1004" t="s">
        <v>1052</v>
      </c>
      <c r="AG1004">
        <v>0</v>
      </c>
      <c r="AI1004">
        <v>43.80379544</v>
      </c>
      <c r="AJ1004" t="s">
        <v>973</v>
      </c>
      <c r="AL1004">
        <v>-105.21072726</v>
      </c>
      <c r="AN1004" t="s">
        <v>1325</v>
      </c>
      <c r="AO1004">
        <v>1.001337055205712</v>
      </c>
      <c r="AP1004" t="s">
        <v>1523</v>
      </c>
      <c r="AQ1004">
        <v>2018</v>
      </c>
      <c r="AR1004">
        <v>43</v>
      </c>
    </row>
    <row r="1005" spans="1:44">
      <c r="A1005" t="s">
        <v>44</v>
      </c>
      <c r="C1005" s="2">
        <v>43180</v>
      </c>
      <c r="D1005" t="s">
        <v>49</v>
      </c>
      <c r="E1005">
        <v>120</v>
      </c>
      <c r="F1005" t="s">
        <v>149</v>
      </c>
      <c r="G1005" t="s">
        <v>300</v>
      </c>
      <c r="H1005">
        <v>0.125</v>
      </c>
      <c r="I1005">
        <v>796</v>
      </c>
      <c r="J1005">
        <v>1823.36</v>
      </c>
      <c r="K1005">
        <v>10</v>
      </c>
      <c r="L1005">
        <v>44</v>
      </c>
      <c r="M1005" t="s">
        <v>332</v>
      </c>
      <c r="N1005">
        <v>70</v>
      </c>
      <c r="O1005" t="s">
        <v>333</v>
      </c>
      <c r="P1005" t="s">
        <v>486</v>
      </c>
      <c r="Q1005" t="s">
        <v>809</v>
      </c>
      <c r="R1005" t="s">
        <v>954</v>
      </c>
      <c r="S1005" s="2">
        <v>43180</v>
      </c>
      <c r="T1005" t="s">
        <v>962</v>
      </c>
      <c r="U1005">
        <v>0</v>
      </c>
      <c r="V1005" t="s">
        <v>973</v>
      </c>
      <c r="X1005">
        <v>0</v>
      </c>
      <c r="AA1005">
        <v>1</v>
      </c>
      <c r="AB1005">
        <v>0</v>
      </c>
      <c r="AC1005" t="s">
        <v>1052</v>
      </c>
      <c r="AG1005">
        <v>0</v>
      </c>
      <c r="AI1005">
        <v>43.80370743</v>
      </c>
      <c r="AJ1005" t="s">
        <v>973</v>
      </c>
      <c r="AL1005">
        <v>-105.25105008</v>
      </c>
      <c r="AN1005" t="s">
        <v>1333</v>
      </c>
      <c r="AO1005">
        <v>1.933094723715665</v>
      </c>
      <c r="AP1005" t="s">
        <v>1522</v>
      </c>
      <c r="AQ1005">
        <v>2018</v>
      </c>
      <c r="AR1005">
        <v>43</v>
      </c>
    </row>
    <row r="1006" spans="1:44">
      <c r="A1006" t="s">
        <v>44</v>
      </c>
      <c r="C1006" s="2">
        <v>43361</v>
      </c>
      <c r="D1006" t="s">
        <v>103</v>
      </c>
      <c r="E1006">
        <v>120</v>
      </c>
      <c r="F1006" t="s">
        <v>149</v>
      </c>
      <c r="G1006" t="s">
        <v>301</v>
      </c>
      <c r="H1006">
        <v>0.125</v>
      </c>
      <c r="I1006">
        <v>605</v>
      </c>
      <c r="J1006">
        <v>1066.91003417</v>
      </c>
      <c r="K1006">
        <v>26</v>
      </c>
      <c r="L1006">
        <v>45</v>
      </c>
      <c r="M1006" t="s">
        <v>332</v>
      </c>
      <c r="N1006">
        <v>70</v>
      </c>
      <c r="O1006" t="s">
        <v>333</v>
      </c>
      <c r="P1006" t="s">
        <v>487</v>
      </c>
      <c r="Q1006" t="s">
        <v>810</v>
      </c>
      <c r="R1006" t="s">
        <v>954</v>
      </c>
      <c r="S1006" s="2">
        <v>43361</v>
      </c>
      <c r="T1006" t="s">
        <v>962</v>
      </c>
      <c r="U1006">
        <v>0</v>
      </c>
      <c r="V1006" t="s">
        <v>973</v>
      </c>
      <c r="X1006">
        <v>0</v>
      </c>
      <c r="AA1006">
        <v>1</v>
      </c>
      <c r="AB1006">
        <v>0</v>
      </c>
      <c r="AC1006" t="s">
        <v>1051</v>
      </c>
      <c r="AG1006">
        <v>0</v>
      </c>
      <c r="AI1006">
        <v>43.84771472</v>
      </c>
      <c r="AJ1006" t="s">
        <v>973</v>
      </c>
      <c r="AL1006">
        <v>-105.2340744</v>
      </c>
      <c r="AN1006" t="s">
        <v>1334</v>
      </c>
      <c r="AO1006">
        <v>2.246993889693865</v>
      </c>
      <c r="AP1006" t="s">
        <v>1521</v>
      </c>
      <c r="AQ1006">
        <v>2018</v>
      </c>
      <c r="AR1006">
        <v>43</v>
      </c>
    </row>
    <row r="1007" spans="1:44">
      <c r="A1007" t="s">
        <v>44</v>
      </c>
      <c r="C1007" s="2">
        <v>43361</v>
      </c>
      <c r="D1007" t="s">
        <v>103</v>
      </c>
      <c r="E1007">
        <v>120</v>
      </c>
      <c r="F1007" t="s">
        <v>149</v>
      </c>
      <c r="G1007" t="s">
        <v>300</v>
      </c>
      <c r="H1007">
        <v>0.125</v>
      </c>
      <c r="I1007">
        <v>528</v>
      </c>
      <c r="J1007">
        <v>245.72999572</v>
      </c>
      <c r="K1007">
        <v>9</v>
      </c>
      <c r="L1007">
        <v>44</v>
      </c>
      <c r="M1007" t="s">
        <v>332</v>
      </c>
      <c r="N1007">
        <v>70</v>
      </c>
      <c r="O1007" t="s">
        <v>333</v>
      </c>
      <c r="P1007" t="s">
        <v>500</v>
      </c>
      <c r="Q1007" t="s">
        <v>826</v>
      </c>
      <c r="R1007" t="s">
        <v>954</v>
      </c>
      <c r="S1007" s="2">
        <v>43361</v>
      </c>
      <c r="T1007" t="s">
        <v>962</v>
      </c>
      <c r="U1007">
        <v>0</v>
      </c>
      <c r="V1007" t="s">
        <v>973</v>
      </c>
      <c r="X1007">
        <v>0</v>
      </c>
      <c r="AA1007">
        <v>1</v>
      </c>
      <c r="AB1007">
        <v>0</v>
      </c>
      <c r="AC1007" t="s">
        <v>1050</v>
      </c>
      <c r="AG1007">
        <v>0</v>
      </c>
      <c r="AI1007">
        <v>43.80365768</v>
      </c>
      <c r="AJ1007" t="s">
        <v>973</v>
      </c>
      <c r="AL1007">
        <v>-105.27142912</v>
      </c>
      <c r="AN1007" t="s">
        <v>1340</v>
      </c>
      <c r="AO1007">
        <v>2.865158752303846</v>
      </c>
      <c r="AP1007" t="s">
        <v>1522</v>
      </c>
      <c r="AQ1007">
        <v>2018</v>
      </c>
      <c r="AR1007">
        <v>43</v>
      </c>
    </row>
    <row r="1008" spans="1:44">
      <c r="A1008" t="s">
        <v>44</v>
      </c>
      <c r="C1008" s="2">
        <v>43173</v>
      </c>
      <c r="D1008" t="s">
        <v>119</v>
      </c>
      <c r="E1008">
        <v>60</v>
      </c>
      <c r="F1008" t="s">
        <v>156</v>
      </c>
      <c r="G1008" t="s">
        <v>284</v>
      </c>
      <c r="H1008">
        <v>0.1667</v>
      </c>
      <c r="I1008">
        <v>111</v>
      </c>
      <c r="J1008">
        <v>35.27999877</v>
      </c>
      <c r="K1008">
        <v>18</v>
      </c>
      <c r="L1008">
        <v>44</v>
      </c>
      <c r="M1008" t="s">
        <v>332</v>
      </c>
      <c r="N1008">
        <v>69</v>
      </c>
      <c r="O1008" t="s">
        <v>333</v>
      </c>
      <c r="P1008" t="s">
        <v>419</v>
      </c>
      <c r="Q1008" t="s">
        <v>812</v>
      </c>
      <c r="R1008" t="s">
        <v>954</v>
      </c>
      <c r="S1008" s="2">
        <v>43173</v>
      </c>
      <c r="T1008" t="s">
        <v>962</v>
      </c>
      <c r="U1008">
        <v>0</v>
      </c>
      <c r="V1008" t="s">
        <v>973</v>
      </c>
      <c r="X1008">
        <v>0</v>
      </c>
      <c r="AA1008">
        <v>0</v>
      </c>
      <c r="AB1008">
        <v>1</v>
      </c>
      <c r="AC1008" t="s">
        <v>1029</v>
      </c>
      <c r="AG1008">
        <v>0</v>
      </c>
      <c r="AI1008">
        <v>43.78940628</v>
      </c>
      <c r="AJ1008" t="s">
        <v>973</v>
      </c>
      <c r="AL1008">
        <v>-105.19079845</v>
      </c>
      <c r="AN1008" t="s">
        <v>1336</v>
      </c>
      <c r="AO1008">
        <v>2.349208285665257</v>
      </c>
      <c r="AP1008" t="s">
        <v>1523</v>
      </c>
      <c r="AQ1008">
        <v>2018</v>
      </c>
      <c r="AR1008">
        <v>43</v>
      </c>
    </row>
    <row r="1009" spans="1:44">
      <c r="A1009" t="s">
        <v>44</v>
      </c>
      <c r="B1009" s="2">
        <v>43235</v>
      </c>
      <c r="C1009" s="2">
        <v>43286</v>
      </c>
      <c r="D1009" t="s">
        <v>126</v>
      </c>
      <c r="E1009">
        <v>60</v>
      </c>
      <c r="F1009" t="s">
        <v>225</v>
      </c>
      <c r="G1009" t="s">
        <v>300</v>
      </c>
      <c r="H1009">
        <v>0.1875</v>
      </c>
      <c r="J1009">
        <v>336.55999755</v>
      </c>
      <c r="K1009">
        <v>27</v>
      </c>
      <c r="L1009">
        <v>45</v>
      </c>
      <c r="M1009" t="s">
        <v>332</v>
      </c>
      <c r="N1009">
        <v>70</v>
      </c>
      <c r="O1009" t="s">
        <v>333</v>
      </c>
      <c r="P1009" t="s">
        <v>501</v>
      </c>
      <c r="Q1009" t="s">
        <v>827</v>
      </c>
      <c r="R1009" t="s">
        <v>954</v>
      </c>
      <c r="S1009" s="2">
        <v>43235</v>
      </c>
      <c r="T1009" t="s">
        <v>962</v>
      </c>
      <c r="U1009">
        <v>1</v>
      </c>
      <c r="V1009" t="s">
        <v>973</v>
      </c>
      <c r="X1009">
        <v>36</v>
      </c>
      <c r="AA1009">
        <v>0</v>
      </c>
      <c r="AB1009">
        <v>0</v>
      </c>
      <c r="AC1009" t="s">
        <v>1049</v>
      </c>
      <c r="AG1009">
        <v>0</v>
      </c>
      <c r="AI1009">
        <v>43.84772985</v>
      </c>
      <c r="AJ1009" t="s">
        <v>973</v>
      </c>
      <c r="AL1009">
        <v>-105.25475848</v>
      </c>
      <c r="AN1009" t="s">
        <v>1341</v>
      </c>
      <c r="AO1009">
        <v>2.801007661607526</v>
      </c>
      <c r="AP1009" t="s">
        <v>1521</v>
      </c>
      <c r="AQ1009">
        <v>2018</v>
      </c>
      <c r="AR1009">
        <v>43</v>
      </c>
    </row>
    <row r="1010" spans="1:44">
      <c r="A1010" t="s">
        <v>44</v>
      </c>
      <c r="B1010" s="2">
        <v>43235</v>
      </c>
      <c r="C1010" s="2">
        <v>43286</v>
      </c>
      <c r="D1010" t="s">
        <v>126</v>
      </c>
      <c r="E1010">
        <v>60</v>
      </c>
      <c r="F1010" t="s">
        <v>225</v>
      </c>
      <c r="G1010" t="s">
        <v>300</v>
      </c>
      <c r="H1010">
        <v>0.1875</v>
      </c>
      <c r="J1010">
        <v>336.55999755</v>
      </c>
      <c r="K1010">
        <v>27</v>
      </c>
      <c r="L1010">
        <v>45</v>
      </c>
      <c r="M1010" t="s">
        <v>332</v>
      </c>
      <c r="N1010">
        <v>70</v>
      </c>
      <c r="O1010" t="s">
        <v>333</v>
      </c>
      <c r="P1010" t="s">
        <v>501</v>
      </c>
      <c r="Q1010" t="s">
        <v>827</v>
      </c>
      <c r="R1010" t="s">
        <v>954</v>
      </c>
      <c r="S1010" s="2">
        <v>43235</v>
      </c>
      <c r="T1010" t="s">
        <v>962</v>
      </c>
      <c r="U1010">
        <v>1</v>
      </c>
      <c r="V1010" t="s">
        <v>973</v>
      </c>
      <c r="X1010">
        <v>36</v>
      </c>
      <c r="AA1010">
        <v>0</v>
      </c>
      <c r="AB1010">
        <v>0</v>
      </c>
      <c r="AC1010" t="s">
        <v>1049</v>
      </c>
      <c r="AG1010">
        <v>0</v>
      </c>
      <c r="AI1010">
        <v>43.84772985</v>
      </c>
      <c r="AJ1010" t="s">
        <v>973</v>
      </c>
      <c r="AL1010">
        <v>-105.25475848</v>
      </c>
      <c r="AN1010" t="s">
        <v>1341</v>
      </c>
      <c r="AO1010">
        <v>2.801007661607526</v>
      </c>
      <c r="AP1010" t="s">
        <v>1521</v>
      </c>
      <c r="AQ1010">
        <v>2018</v>
      </c>
      <c r="AR1010">
        <v>43</v>
      </c>
    </row>
    <row r="1011" spans="1:44">
      <c r="A1011" t="s">
        <v>44</v>
      </c>
      <c r="B1011" s="2">
        <v>43235</v>
      </c>
      <c r="C1011" s="2">
        <v>43286</v>
      </c>
      <c r="D1011" t="s">
        <v>126</v>
      </c>
      <c r="E1011">
        <v>60</v>
      </c>
      <c r="F1011" t="s">
        <v>225</v>
      </c>
      <c r="G1011" t="s">
        <v>300</v>
      </c>
      <c r="H1011">
        <v>0.1875</v>
      </c>
      <c r="J1011">
        <v>336.55999755</v>
      </c>
      <c r="K1011">
        <v>27</v>
      </c>
      <c r="L1011">
        <v>45</v>
      </c>
      <c r="M1011" t="s">
        <v>332</v>
      </c>
      <c r="N1011">
        <v>70</v>
      </c>
      <c r="O1011" t="s">
        <v>333</v>
      </c>
      <c r="P1011" t="s">
        <v>501</v>
      </c>
      <c r="Q1011" t="s">
        <v>827</v>
      </c>
      <c r="R1011" t="s">
        <v>954</v>
      </c>
      <c r="S1011" s="2">
        <v>43235</v>
      </c>
      <c r="T1011" t="s">
        <v>962</v>
      </c>
      <c r="U1011">
        <v>1</v>
      </c>
      <c r="V1011" t="s">
        <v>973</v>
      </c>
      <c r="X1011">
        <v>36</v>
      </c>
      <c r="AA1011">
        <v>0</v>
      </c>
      <c r="AB1011">
        <v>0</v>
      </c>
      <c r="AC1011" t="s">
        <v>1049</v>
      </c>
      <c r="AG1011">
        <v>0</v>
      </c>
      <c r="AI1011">
        <v>43.84772985</v>
      </c>
      <c r="AJ1011" t="s">
        <v>973</v>
      </c>
      <c r="AL1011">
        <v>-105.25475848</v>
      </c>
      <c r="AN1011" t="s">
        <v>1341</v>
      </c>
      <c r="AO1011">
        <v>2.801007661607526</v>
      </c>
      <c r="AP1011" t="s">
        <v>1521</v>
      </c>
      <c r="AQ1011">
        <v>2018</v>
      </c>
      <c r="AR1011">
        <v>43</v>
      </c>
    </row>
    <row r="1012" spans="1:44">
      <c r="A1012" t="s">
        <v>44</v>
      </c>
      <c r="B1012" s="2">
        <v>43235</v>
      </c>
      <c r="C1012" s="2">
        <v>43286</v>
      </c>
      <c r="D1012" t="s">
        <v>126</v>
      </c>
      <c r="E1012">
        <v>60</v>
      </c>
      <c r="F1012" t="s">
        <v>225</v>
      </c>
      <c r="G1012" t="s">
        <v>300</v>
      </c>
      <c r="H1012">
        <v>0.1875</v>
      </c>
      <c r="J1012">
        <v>336.55999755</v>
      </c>
      <c r="K1012">
        <v>27</v>
      </c>
      <c r="L1012">
        <v>45</v>
      </c>
      <c r="M1012" t="s">
        <v>332</v>
      </c>
      <c r="N1012">
        <v>70</v>
      </c>
      <c r="O1012" t="s">
        <v>333</v>
      </c>
      <c r="P1012" t="s">
        <v>501</v>
      </c>
      <c r="Q1012" t="s">
        <v>827</v>
      </c>
      <c r="R1012" t="s">
        <v>954</v>
      </c>
      <c r="S1012" s="2">
        <v>43235</v>
      </c>
      <c r="T1012" t="s">
        <v>962</v>
      </c>
      <c r="U1012">
        <v>1</v>
      </c>
      <c r="V1012" t="s">
        <v>973</v>
      </c>
      <c r="X1012">
        <v>36</v>
      </c>
      <c r="AA1012">
        <v>0</v>
      </c>
      <c r="AB1012">
        <v>0</v>
      </c>
      <c r="AC1012" t="s">
        <v>1049</v>
      </c>
      <c r="AG1012">
        <v>0</v>
      </c>
      <c r="AI1012">
        <v>43.84772985</v>
      </c>
      <c r="AJ1012" t="s">
        <v>973</v>
      </c>
      <c r="AL1012">
        <v>-105.25475848</v>
      </c>
      <c r="AN1012" t="s">
        <v>1341</v>
      </c>
      <c r="AO1012">
        <v>2.801007661607526</v>
      </c>
      <c r="AP1012" t="s">
        <v>1521</v>
      </c>
      <c r="AQ1012">
        <v>2018</v>
      </c>
      <c r="AR1012">
        <v>43</v>
      </c>
    </row>
    <row r="1013" spans="1:44">
      <c r="A1013" t="s">
        <v>44</v>
      </c>
      <c r="B1013" s="2">
        <v>43235</v>
      </c>
      <c r="C1013" s="2">
        <v>43286</v>
      </c>
      <c r="D1013" t="s">
        <v>126</v>
      </c>
      <c r="E1013">
        <v>60</v>
      </c>
      <c r="F1013" t="s">
        <v>225</v>
      </c>
      <c r="G1013" t="s">
        <v>300</v>
      </c>
      <c r="H1013">
        <v>0.1875</v>
      </c>
      <c r="J1013">
        <v>336.55999755</v>
      </c>
      <c r="K1013">
        <v>27</v>
      </c>
      <c r="L1013">
        <v>45</v>
      </c>
      <c r="M1013" t="s">
        <v>332</v>
      </c>
      <c r="N1013">
        <v>70</v>
      </c>
      <c r="O1013" t="s">
        <v>333</v>
      </c>
      <c r="P1013" t="s">
        <v>501</v>
      </c>
      <c r="Q1013" t="s">
        <v>827</v>
      </c>
      <c r="R1013" t="s">
        <v>954</v>
      </c>
      <c r="S1013" s="2">
        <v>43235</v>
      </c>
      <c r="T1013" t="s">
        <v>962</v>
      </c>
      <c r="U1013">
        <v>1</v>
      </c>
      <c r="V1013" t="s">
        <v>973</v>
      </c>
      <c r="X1013">
        <v>36</v>
      </c>
      <c r="AA1013">
        <v>0</v>
      </c>
      <c r="AB1013">
        <v>0</v>
      </c>
      <c r="AC1013" t="s">
        <v>1049</v>
      </c>
      <c r="AG1013">
        <v>0</v>
      </c>
      <c r="AI1013">
        <v>43.84772985</v>
      </c>
      <c r="AJ1013" t="s">
        <v>973</v>
      </c>
      <c r="AL1013">
        <v>-105.25475848</v>
      </c>
      <c r="AN1013" t="s">
        <v>1341</v>
      </c>
      <c r="AO1013">
        <v>2.801007661607526</v>
      </c>
      <c r="AP1013" t="s">
        <v>1521</v>
      </c>
      <c r="AQ1013">
        <v>2018</v>
      </c>
      <c r="AR1013">
        <v>43</v>
      </c>
    </row>
    <row r="1014" spans="1:44">
      <c r="A1014" t="s">
        <v>44</v>
      </c>
      <c r="B1014" s="2">
        <v>43235</v>
      </c>
      <c r="C1014" s="2">
        <v>43286</v>
      </c>
      <c r="D1014" t="s">
        <v>126</v>
      </c>
      <c r="E1014">
        <v>60</v>
      </c>
      <c r="F1014" t="s">
        <v>225</v>
      </c>
      <c r="G1014" t="s">
        <v>300</v>
      </c>
      <c r="H1014">
        <v>0.1875</v>
      </c>
      <c r="J1014">
        <v>336.55999755</v>
      </c>
      <c r="K1014">
        <v>27</v>
      </c>
      <c r="L1014">
        <v>45</v>
      </c>
      <c r="M1014" t="s">
        <v>332</v>
      </c>
      <c r="N1014">
        <v>70</v>
      </c>
      <c r="O1014" t="s">
        <v>333</v>
      </c>
      <c r="P1014" t="s">
        <v>501</v>
      </c>
      <c r="Q1014" t="s">
        <v>827</v>
      </c>
      <c r="R1014" t="s">
        <v>954</v>
      </c>
      <c r="S1014" s="2">
        <v>43235</v>
      </c>
      <c r="T1014" t="s">
        <v>962</v>
      </c>
      <c r="U1014">
        <v>1</v>
      </c>
      <c r="V1014" t="s">
        <v>973</v>
      </c>
      <c r="X1014">
        <v>36</v>
      </c>
      <c r="AA1014">
        <v>0</v>
      </c>
      <c r="AB1014">
        <v>0</v>
      </c>
      <c r="AC1014" t="s">
        <v>1049</v>
      </c>
      <c r="AG1014">
        <v>0</v>
      </c>
      <c r="AI1014">
        <v>43.84772985</v>
      </c>
      <c r="AJ1014" t="s">
        <v>973</v>
      </c>
      <c r="AL1014">
        <v>-105.25475848</v>
      </c>
      <c r="AN1014" t="s">
        <v>1341</v>
      </c>
      <c r="AO1014">
        <v>2.801007661607526</v>
      </c>
      <c r="AP1014" t="s">
        <v>1521</v>
      </c>
      <c r="AQ1014">
        <v>2018</v>
      </c>
      <c r="AR1014">
        <v>43</v>
      </c>
    </row>
    <row r="1015" spans="1:44">
      <c r="A1015" t="s">
        <v>44</v>
      </c>
      <c r="B1015" s="2">
        <v>43235</v>
      </c>
      <c r="C1015" s="2">
        <v>43286</v>
      </c>
      <c r="D1015" t="s">
        <v>126</v>
      </c>
      <c r="E1015">
        <v>60</v>
      </c>
      <c r="F1015" t="s">
        <v>225</v>
      </c>
      <c r="G1015" t="s">
        <v>300</v>
      </c>
      <c r="H1015">
        <v>0.1875</v>
      </c>
      <c r="J1015">
        <v>336.55999755</v>
      </c>
      <c r="K1015">
        <v>27</v>
      </c>
      <c r="L1015">
        <v>45</v>
      </c>
      <c r="M1015" t="s">
        <v>332</v>
      </c>
      <c r="N1015">
        <v>70</v>
      </c>
      <c r="O1015" t="s">
        <v>333</v>
      </c>
      <c r="P1015" t="s">
        <v>501</v>
      </c>
      <c r="Q1015" t="s">
        <v>827</v>
      </c>
      <c r="R1015" t="s">
        <v>954</v>
      </c>
      <c r="S1015" s="2">
        <v>43235</v>
      </c>
      <c r="T1015" t="s">
        <v>962</v>
      </c>
      <c r="U1015">
        <v>1</v>
      </c>
      <c r="V1015" t="s">
        <v>973</v>
      </c>
      <c r="X1015">
        <v>36</v>
      </c>
      <c r="AA1015">
        <v>0</v>
      </c>
      <c r="AB1015">
        <v>0</v>
      </c>
      <c r="AC1015" t="s">
        <v>1049</v>
      </c>
      <c r="AG1015">
        <v>0</v>
      </c>
      <c r="AI1015">
        <v>43.84772985</v>
      </c>
      <c r="AJ1015" t="s">
        <v>973</v>
      </c>
      <c r="AL1015">
        <v>-105.25475848</v>
      </c>
      <c r="AN1015" t="s">
        <v>1341</v>
      </c>
      <c r="AO1015">
        <v>2.801007661607526</v>
      </c>
      <c r="AP1015" t="s">
        <v>1521</v>
      </c>
      <c r="AQ1015">
        <v>2018</v>
      </c>
      <c r="AR1015">
        <v>43</v>
      </c>
    </row>
    <row r="1016" spans="1:44">
      <c r="A1016" t="s">
        <v>44</v>
      </c>
      <c r="B1016" s="2">
        <v>43235</v>
      </c>
      <c r="C1016" s="2">
        <v>43286</v>
      </c>
      <c r="D1016" t="s">
        <v>126</v>
      </c>
      <c r="E1016">
        <v>60</v>
      </c>
      <c r="F1016" t="s">
        <v>225</v>
      </c>
      <c r="G1016" t="s">
        <v>300</v>
      </c>
      <c r="H1016">
        <v>0.1875</v>
      </c>
      <c r="J1016">
        <v>336.55999755</v>
      </c>
      <c r="K1016">
        <v>27</v>
      </c>
      <c r="L1016">
        <v>45</v>
      </c>
      <c r="M1016" t="s">
        <v>332</v>
      </c>
      <c r="N1016">
        <v>70</v>
      </c>
      <c r="O1016" t="s">
        <v>333</v>
      </c>
      <c r="P1016" t="s">
        <v>501</v>
      </c>
      <c r="Q1016" t="s">
        <v>827</v>
      </c>
      <c r="R1016" t="s">
        <v>954</v>
      </c>
      <c r="S1016" s="2">
        <v>43235</v>
      </c>
      <c r="T1016" t="s">
        <v>962</v>
      </c>
      <c r="U1016">
        <v>1</v>
      </c>
      <c r="V1016" t="s">
        <v>973</v>
      </c>
      <c r="X1016">
        <v>36</v>
      </c>
      <c r="AA1016">
        <v>0</v>
      </c>
      <c r="AB1016">
        <v>0</v>
      </c>
      <c r="AC1016" t="s">
        <v>1049</v>
      </c>
      <c r="AG1016">
        <v>0</v>
      </c>
      <c r="AI1016">
        <v>43.84772985</v>
      </c>
      <c r="AJ1016" t="s">
        <v>973</v>
      </c>
      <c r="AL1016">
        <v>-105.25475848</v>
      </c>
      <c r="AN1016" t="s">
        <v>1341</v>
      </c>
      <c r="AO1016">
        <v>2.801007661607526</v>
      </c>
      <c r="AP1016" t="s">
        <v>1521</v>
      </c>
      <c r="AQ1016">
        <v>2018</v>
      </c>
      <c r="AR1016">
        <v>43</v>
      </c>
    </row>
    <row r="1017" spans="1:44">
      <c r="A1017" t="s">
        <v>44</v>
      </c>
      <c r="B1017" s="2">
        <v>43235</v>
      </c>
      <c r="C1017" s="2">
        <v>43286</v>
      </c>
      <c r="D1017" t="s">
        <v>126</v>
      </c>
      <c r="E1017">
        <v>60</v>
      </c>
      <c r="F1017" t="s">
        <v>225</v>
      </c>
      <c r="G1017" t="s">
        <v>300</v>
      </c>
      <c r="H1017">
        <v>0.1875</v>
      </c>
      <c r="J1017">
        <v>336.55999755</v>
      </c>
      <c r="K1017">
        <v>27</v>
      </c>
      <c r="L1017">
        <v>45</v>
      </c>
      <c r="M1017" t="s">
        <v>332</v>
      </c>
      <c r="N1017">
        <v>70</v>
      </c>
      <c r="O1017" t="s">
        <v>333</v>
      </c>
      <c r="P1017" t="s">
        <v>501</v>
      </c>
      <c r="Q1017" t="s">
        <v>827</v>
      </c>
      <c r="R1017" t="s">
        <v>954</v>
      </c>
      <c r="S1017" s="2">
        <v>43235</v>
      </c>
      <c r="T1017" t="s">
        <v>962</v>
      </c>
      <c r="U1017">
        <v>1</v>
      </c>
      <c r="V1017" t="s">
        <v>973</v>
      </c>
      <c r="X1017">
        <v>36</v>
      </c>
      <c r="AA1017">
        <v>0</v>
      </c>
      <c r="AB1017">
        <v>0</v>
      </c>
      <c r="AC1017" t="s">
        <v>1049</v>
      </c>
      <c r="AG1017">
        <v>0</v>
      </c>
      <c r="AI1017">
        <v>43.84772985</v>
      </c>
      <c r="AJ1017" t="s">
        <v>973</v>
      </c>
      <c r="AL1017">
        <v>-105.25475848</v>
      </c>
      <c r="AN1017" t="s">
        <v>1341</v>
      </c>
      <c r="AO1017">
        <v>2.801007661607526</v>
      </c>
      <c r="AP1017" t="s">
        <v>1521</v>
      </c>
      <c r="AQ1017">
        <v>2018</v>
      </c>
      <c r="AR1017">
        <v>43</v>
      </c>
    </row>
    <row r="1018" spans="1:44">
      <c r="A1018" t="s">
        <v>44</v>
      </c>
      <c r="B1018" s="2">
        <v>43404</v>
      </c>
      <c r="C1018" s="2">
        <v>43448</v>
      </c>
      <c r="D1018" t="s">
        <v>127</v>
      </c>
      <c r="E1018">
        <v>48</v>
      </c>
      <c r="F1018" t="s">
        <v>226</v>
      </c>
      <c r="G1018" t="s">
        <v>300</v>
      </c>
      <c r="J1018">
        <v>327.23001098</v>
      </c>
      <c r="K1018">
        <v>27</v>
      </c>
      <c r="L1018">
        <v>45</v>
      </c>
      <c r="M1018" t="s">
        <v>332</v>
      </c>
      <c r="N1018">
        <v>70</v>
      </c>
      <c r="O1018" t="s">
        <v>333</v>
      </c>
      <c r="P1018" t="s">
        <v>502</v>
      </c>
      <c r="Q1018" t="s">
        <v>828</v>
      </c>
      <c r="R1018" t="s">
        <v>956</v>
      </c>
      <c r="S1018" s="2">
        <v>43404</v>
      </c>
      <c r="T1018" t="s">
        <v>962</v>
      </c>
      <c r="U1018">
        <v>0</v>
      </c>
      <c r="V1018" t="s">
        <v>973</v>
      </c>
      <c r="X1018">
        <v>0</v>
      </c>
      <c r="AA1018">
        <v>0</v>
      </c>
      <c r="AB1018">
        <v>0</v>
      </c>
      <c r="AC1018" t="s">
        <v>1049</v>
      </c>
      <c r="AG1018">
        <v>0</v>
      </c>
      <c r="AI1018">
        <v>43.84772985</v>
      </c>
      <c r="AJ1018" t="s">
        <v>973</v>
      </c>
      <c r="AL1018">
        <v>-105.25475848</v>
      </c>
      <c r="AN1018" t="s">
        <v>1341</v>
      </c>
      <c r="AO1018">
        <v>2.801007661607526</v>
      </c>
      <c r="AP1018" t="s">
        <v>1521</v>
      </c>
      <c r="AQ1018">
        <v>2018</v>
      </c>
      <c r="AR1018">
        <v>43</v>
      </c>
    </row>
    <row r="1019" spans="1:44">
      <c r="A1019" t="s">
        <v>44</v>
      </c>
      <c r="B1019" s="2">
        <v>43404</v>
      </c>
      <c r="C1019" s="2">
        <v>43448</v>
      </c>
      <c r="D1019" t="s">
        <v>127</v>
      </c>
      <c r="E1019">
        <v>48</v>
      </c>
      <c r="F1019" t="s">
        <v>226</v>
      </c>
      <c r="G1019" t="s">
        <v>300</v>
      </c>
      <c r="J1019">
        <v>327.23001098</v>
      </c>
      <c r="K1019">
        <v>27</v>
      </c>
      <c r="L1019">
        <v>45</v>
      </c>
      <c r="M1019" t="s">
        <v>332</v>
      </c>
      <c r="N1019">
        <v>70</v>
      </c>
      <c r="O1019" t="s">
        <v>333</v>
      </c>
      <c r="P1019" t="s">
        <v>502</v>
      </c>
      <c r="Q1019" t="s">
        <v>828</v>
      </c>
      <c r="R1019" t="s">
        <v>956</v>
      </c>
      <c r="S1019" s="2">
        <v>43404</v>
      </c>
      <c r="T1019" t="s">
        <v>962</v>
      </c>
      <c r="U1019">
        <v>0</v>
      </c>
      <c r="V1019" t="s">
        <v>973</v>
      </c>
      <c r="X1019">
        <v>0</v>
      </c>
      <c r="AA1019">
        <v>0</v>
      </c>
      <c r="AB1019">
        <v>0</v>
      </c>
      <c r="AC1019" t="s">
        <v>1049</v>
      </c>
      <c r="AG1019">
        <v>0</v>
      </c>
      <c r="AI1019">
        <v>43.84772985</v>
      </c>
      <c r="AJ1019" t="s">
        <v>973</v>
      </c>
      <c r="AL1019">
        <v>-105.25475848</v>
      </c>
      <c r="AN1019" t="s">
        <v>1341</v>
      </c>
      <c r="AO1019">
        <v>2.801007661607526</v>
      </c>
      <c r="AP1019" t="s">
        <v>1521</v>
      </c>
      <c r="AQ1019">
        <v>2018</v>
      </c>
      <c r="AR1019">
        <v>43</v>
      </c>
    </row>
    <row r="1020" spans="1:44">
      <c r="A1020" t="s">
        <v>44</v>
      </c>
      <c r="B1020" s="2">
        <v>43404</v>
      </c>
      <c r="C1020" s="2">
        <v>43448</v>
      </c>
      <c r="D1020" t="s">
        <v>127</v>
      </c>
      <c r="E1020">
        <v>48</v>
      </c>
      <c r="F1020" t="s">
        <v>226</v>
      </c>
      <c r="G1020" t="s">
        <v>300</v>
      </c>
      <c r="J1020">
        <v>327.23001098</v>
      </c>
      <c r="K1020">
        <v>27</v>
      </c>
      <c r="L1020">
        <v>45</v>
      </c>
      <c r="M1020" t="s">
        <v>332</v>
      </c>
      <c r="N1020">
        <v>70</v>
      </c>
      <c r="O1020" t="s">
        <v>333</v>
      </c>
      <c r="P1020" t="s">
        <v>502</v>
      </c>
      <c r="Q1020" t="s">
        <v>828</v>
      </c>
      <c r="R1020" t="s">
        <v>956</v>
      </c>
      <c r="S1020" s="2">
        <v>43404</v>
      </c>
      <c r="T1020" t="s">
        <v>962</v>
      </c>
      <c r="U1020">
        <v>0</v>
      </c>
      <c r="V1020" t="s">
        <v>973</v>
      </c>
      <c r="X1020">
        <v>0</v>
      </c>
      <c r="AA1020">
        <v>0</v>
      </c>
      <c r="AB1020">
        <v>0</v>
      </c>
      <c r="AC1020" t="s">
        <v>1049</v>
      </c>
      <c r="AG1020">
        <v>0</v>
      </c>
      <c r="AI1020">
        <v>43.84772985</v>
      </c>
      <c r="AJ1020" t="s">
        <v>973</v>
      </c>
      <c r="AL1020">
        <v>-105.25475848</v>
      </c>
      <c r="AN1020" t="s">
        <v>1341</v>
      </c>
      <c r="AO1020">
        <v>2.801007661607526</v>
      </c>
      <c r="AP1020" t="s">
        <v>1521</v>
      </c>
      <c r="AQ1020">
        <v>2018</v>
      </c>
      <c r="AR1020">
        <v>43</v>
      </c>
    </row>
    <row r="1021" spans="1:44">
      <c r="A1021" t="s">
        <v>44</v>
      </c>
      <c r="B1021" s="2">
        <v>43404</v>
      </c>
      <c r="C1021" s="2">
        <v>43448</v>
      </c>
      <c r="D1021" t="s">
        <v>127</v>
      </c>
      <c r="E1021">
        <v>48</v>
      </c>
      <c r="F1021" t="s">
        <v>226</v>
      </c>
      <c r="G1021" t="s">
        <v>300</v>
      </c>
      <c r="J1021">
        <v>327.23001098</v>
      </c>
      <c r="K1021">
        <v>27</v>
      </c>
      <c r="L1021">
        <v>45</v>
      </c>
      <c r="M1021" t="s">
        <v>332</v>
      </c>
      <c r="N1021">
        <v>70</v>
      </c>
      <c r="O1021" t="s">
        <v>333</v>
      </c>
      <c r="P1021" t="s">
        <v>502</v>
      </c>
      <c r="Q1021" t="s">
        <v>828</v>
      </c>
      <c r="R1021" t="s">
        <v>956</v>
      </c>
      <c r="S1021" s="2">
        <v>43404</v>
      </c>
      <c r="T1021" t="s">
        <v>962</v>
      </c>
      <c r="U1021">
        <v>0</v>
      </c>
      <c r="V1021" t="s">
        <v>973</v>
      </c>
      <c r="X1021">
        <v>0</v>
      </c>
      <c r="AA1021">
        <v>0</v>
      </c>
      <c r="AB1021">
        <v>0</v>
      </c>
      <c r="AC1021" t="s">
        <v>1049</v>
      </c>
      <c r="AG1021">
        <v>0</v>
      </c>
      <c r="AI1021">
        <v>43.84772985</v>
      </c>
      <c r="AJ1021" t="s">
        <v>973</v>
      </c>
      <c r="AL1021">
        <v>-105.25475848</v>
      </c>
      <c r="AN1021" t="s">
        <v>1341</v>
      </c>
      <c r="AO1021">
        <v>2.801007661607526</v>
      </c>
      <c r="AP1021" t="s">
        <v>1521</v>
      </c>
      <c r="AQ1021">
        <v>2018</v>
      </c>
      <c r="AR1021">
        <v>43</v>
      </c>
    </row>
    <row r="1022" spans="1:44">
      <c r="A1022" t="s">
        <v>44</v>
      </c>
      <c r="B1022" s="2">
        <v>43404</v>
      </c>
      <c r="C1022" s="2">
        <v>43448</v>
      </c>
      <c r="D1022" t="s">
        <v>127</v>
      </c>
      <c r="E1022">
        <v>48</v>
      </c>
      <c r="F1022" t="s">
        <v>226</v>
      </c>
      <c r="G1022" t="s">
        <v>300</v>
      </c>
      <c r="J1022">
        <v>327.23001098</v>
      </c>
      <c r="K1022">
        <v>27</v>
      </c>
      <c r="L1022">
        <v>45</v>
      </c>
      <c r="M1022" t="s">
        <v>332</v>
      </c>
      <c r="N1022">
        <v>70</v>
      </c>
      <c r="O1022" t="s">
        <v>333</v>
      </c>
      <c r="P1022" t="s">
        <v>502</v>
      </c>
      <c r="Q1022" t="s">
        <v>828</v>
      </c>
      <c r="R1022" t="s">
        <v>956</v>
      </c>
      <c r="S1022" s="2">
        <v>43404</v>
      </c>
      <c r="T1022" t="s">
        <v>962</v>
      </c>
      <c r="U1022">
        <v>0</v>
      </c>
      <c r="V1022" t="s">
        <v>973</v>
      </c>
      <c r="X1022">
        <v>0</v>
      </c>
      <c r="AA1022">
        <v>0</v>
      </c>
      <c r="AB1022">
        <v>0</v>
      </c>
      <c r="AC1022" t="s">
        <v>1049</v>
      </c>
      <c r="AG1022">
        <v>0</v>
      </c>
      <c r="AI1022">
        <v>43.84772985</v>
      </c>
      <c r="AJ1022" t="s">
        <v>973</v>
      </c>
      <c r="AL1022">
        <v>-105.25475848</v>
      </c>
      <c r="AN1022" t="s">
        <v>1341</v>
      </c>
      <c r="AO1022">
        <v>2.801007661607526</v>
      </c>
      <c r="AP1022" t="s">
        <v>1521</v>
      </c>
      <c r="AQ1022">
        <v>2018</v>
      </c>
      <c r="AR1022">
        <v>43</v>
      </c>
    </row>
    <row r="1023" spans="1:44">
      <c r="A1023" t="s">
        <v>44</v>
      </c>
      <c r="B1023" s="2">
        <v>43404</v>
      </c>
      <c r="C1023" s="2">
        <v>43448</v>
      </c>
      <c r="D1023" t="s">
        <v>127</v>
      </c>
      <c r="E1023">
        <v>48</v>
      </c>
      <c r="F1023" t="s">
        <v>226</v>
      </c>
      <c r="G1023" t="s">
        <v>300</v>
      </c>
      <c r="J1023">
        <v>327.23001098</v>
      </c>
      <c r="K1023">
        <v>27</v>
      </c>
      <c r="L1023">
        <v>45</v>
      </c>
      <c r="M1023" t="s">
        <v>332</v>
      </c>
      <c r="N1023">
        <v>70</v>
      </c>
      <c r="O1023" t="s">
        <v>333</v>
      </c>
      <c r="P1023" t="s">
        <v>502</v>
      </c>
      <c r="Q1023" t="s">
        <v>828</v>
      </c>
      <c r="R1023" t="s">
        <v>956</v>
      </c>
      <c r="S1023" s="2">
        <v>43404</v>
      </c>
      <c r="T1023" t="s">
        <v>962</v>
      </c>
      <c r="U1023">
        <v>0</v>
      </c>
      <c r="V1023" t="s">
        <v>973</v>
      </c>
      <c r="X1023">
        <v>0</v>
      </c>
      <c r="AA1023">
        <v>0</v>
      </c>
      <c r="AB1023">
        <v>0</v>
      </c>
      <c r="AC1023" t="s">
        <v>1049</v>
      </c>
      <c r="AG1023">
        <v>0</v>
      </c>
      <c r="AI1023">
        <v>43.84772985</v>
      </c>
      <c r="AJ1023" t="s">
        <v>973</v>
      </c>
      <c r="AL1023">
        <v>-105.25475848</v>
      </c>
      <c r="AN1023" t="s">
        <v>1341</v>
      </c>
      <c r="AO1023">
        <v>2.801007661607526</v>
      </c>
      <c r="AP1023" t="s">
        <v>1521</v>
      </c>
      <c r="AQ1023">
        <v>2018</v>
      </c>
      <c r="AR1023">
        <v>43</v>
      </c>
    </row>
    <row r="1024" spans="1:44">
      <c r="A1024" t="s">
        <v>44</v>
      </c>
      <c r="B1024" s="2">
        <v>43404</v>
      </c>
      <c r="C1024" s="2">
        <v>43448</v>
      </c>
      <c r="D1024" t="s">
        <v>127</v>
      </c>
      <c r="E1024">
        <v>48</v>
      </c>
      <c r="F1024" t="s">
        <v>226</v>
      </c>
      <c r="G1024" t="s">
        <v>300</v>
      </c>
      <c r="J1024">
        <v>327.23001098</v>
      </c>
      <c r="K1024">
        <v>27</v>
      </c>
      <c r="L1024">
        <v>45</v>
      </c>
      <c r="M1024" t="s">
        <v>332</v>
      </c>
      <c r="N1024">
        <v>70</v>
      </c>
      <c r="O1024" t="s">
        <v>333</v>
      </c>
      <c r="P1024" t="s">
        <v>502</v>
      </c>
      <c r="Q1024" t="s">
        <v>828</v>
      </c>
      <c r="R1024" t="s">
        <v>956</v>
      </c>
      <c r="S1024" s="2">
        <v>43404</v>
      </c>
      <c r="T1024" t="s">
        <v>962</v>
      </c>
      <c r="U1024">
        <v>0</v>
      </c>
      <c r="V1024" t="s">
        <v>973</v>
      </c>
      <c r="X1024">
        <v>0</v>
      </c>
      <c r="AA1024">
        <v>0</v>
      </c>
      <c r="AB1024">
        <v>0</v>
      </c>
      <c r="AC1024" t="s">
        <v>1049</v>
      </c>
      <c r="AG1024">
        <v>0</v>
      </c>
      <c r="AI1024">
        <v>43.84772985</v>
      </c>
      <c r="AJ1024" t="s">
        <v>973</v>
      </c>
      <c r="AL1024">
        <v>-105.25475848</v>
      </c>
      <c r="AN1024" t="s">
        <v>1341</v>
      </c>
      <c r="AO1024">
        <v>2.801007661607526</v>
      </c>
      <c r="AP1024" t="s">
        <v>1521</v>
      </c>
      <c r="AQ1024">
        <v>2018</v>
      </c>
      <c r="AR1024">
        <v>43</v>
      </c>
    </row>
    <row r="1025" spans="1:44">
      <c r="A1025" t="s">
        <v>44</v>
      </c>
      <c r="B1025" s="2">
        <v>43404</v>
      </c>
      <c r="C1025" s="2">
        <v>43448</v>
      </c>
      <c r="D1025" t="s">
        <v>127</v>
      </c>
      <c r="E1025">
        <v>48</v>
      </c>
      <c r="F1025" t="s">
        <v>226</v>
      </c>
      <c r="G1025" t="s">
        <v>300</v>
      </c>
      <c r="J1025">
        <v>327.23001098</v>
      </c>
      <c r="K1025">
        <v>27</v>
      </c>
      <c r="L1025">
        <v>45</v>
      </c>
      <c r="M1025" t="s">
        <v>332</v>
      </c>
      <c r="N1025">
        <v>70</v>
      </c>
      <c r="O1025" t="s">
        <v>333</v>
      </c>
      <c r="P1025" t="s">
        <v>502</v>
      </c>
      <c r="Q1025" t="s">
        <v>828</v>
      </c>
      <c r="R1025" t="s">
        <v>956</v>
      </c>
      <c r="S1025" s="2">
        <v>43404</v>
      </c>
      <c r="T1025" t="s">
        <v>962</v>
      </c>
      <c r="U1025">
        <v>0</v>
      </c>
      <c r="V1025" t="s">
        <v>973</v>
      </c>
      <c r="X1025">
        <v>0</v>
      </c>
      <c r="AA1025">
        <v>0</v>
      </c>
      <c r="AB1025">
        <v>0</v>
      </c>
      <c r="AC1025" t="s">
        <v>1049</v>
      </c>
      <c r="AG1025">
        <v>0</v>
      </c>
      <c r="AI1025">
        <v>43.84772985</v>
      </c>
      <c r="AJ1025" t="s">
        <v>973</v>
      </c>
      <c r="AL1025">
        <v>-105.25475848</v>
      </c>
      <c r="AN1025" t="s">
        <v>1341</v>
      </c>
      <c r="AO1025">
        <v>2.801007661607526</v>
      </c>
      <c r="AP1025" t="s">
        <v>1521</v>
      </c>
      <c r="AQ1025">
        <v>2018</v>
      </c>
      <c r="AR1025">
        <v>43</v>
      </c>
    </row>
    <row r="1026" spans="1:44">
      <c r="A1026" t="s">
        <v>44</v>
      </c>
      <c r="B1026" s="2">
        <v>43404</v>
      </c>
      <c r="C1026" s="2">
        <v>43448</v>
      </c>
      <c r="D1026" t="s">
        <v>127</v>
      </c>
      <c r="E1026">
        <v>48</v>
      </c>
      <c r="F1026" t="s">
        <v>226</v>
      </c>
      <c r="G1026" t="s">
        <v>300</v>
      </c>
      <c r="J1026">
        <v>327.23001098</v>
      </c>
      <c r="K1026">
        <v>27</v>
      </c>
      <c r="L1026">
        <v>45</v>
      </c>
      <c r="M1026" t="s">
        <v>332</v>
      </c>
      <c r="N1026">
        <v>70</v>
      </c>
      <c r="O1026" t="s">
        <v>333</v>
      </c>
      <c r="P1026" t="s">
        <v>502</v>
      </c>
      <c r="Q1026" t="s">
        <v>828</v>
      </c>
      <c r="R1026" t="s">
        <v>956</v>
      </c>
      <c r="S1026" s="2">
        <v>43404</v>
      </c>
      <c r="T1026" t="s">
        <v>962</v>
      </c>
      <c r="U1026">
        <v>0</v>
      </c>
      <c r="V1026" t="s">
        <v>973</v>
      </c>
      <c r="X1026">
        <v>0</v>
      </c>
      <c r="AA1026">
        <v>0</v>
      </c>
      <c r="AB1026">
        <v>0</v>
      </c>
      <c r="AC1026" t="s">
        <v>1049</v>
      </c>
      <c r="AG1026">
        <v>0</v>
      </c>
      <c r="AI1026">
        <v>43.84772985</v>
      </c>
      <c r="AJ1026" t="s">
        <v>973</v>
      </c>
      <c r="AL1026">
        <v>-105.25475848</v>
      </c>
      <c r="AN1026" t="s">
        <v>1341</v>
      </c>
      <c r="AO1026">
        <v>2.801007661607526</v>
      </c>
      <c r="AP1026" t="s">
        <v>1521</v>
      </c>
      <c r="AQ1026">
        <v>2018</v>
      </c>
      <c r="AR1026">
        <v>43</v>
      </c>
    </row>
    <row r="1027" spans="1:44">
      <c r="A1027" t="s">
        <v>44</v>
      </c>
      <c r="B1027" s="2">
        <v>43404</v>
      </c>
      <c r="C1027" s="2">
        <v>43448</v>
      </c>
      <c r="D1027" t="s">
        <v>127</v>
      </c>
      <c r="E1027">
        <v>48</v>
      </c>
      <c r="F1027" t="s">
        <v>227</v>
      </c>
      <c r="G1027" t="s">
        <v>300</v>
      </c>
      <c r="J1027">
        <v>327.23001098</v>
      </c>
      <c r="K1027">
        <v>27</v>
      </c>
      <c r="L1027">
        <v>45</v>
      </c>
      <c r="M1027" t="s">
        <v>332</v>
      </c>
      <c r="N1027">
        <v>70</v>
      </c>
      <c r="O1027" t="s">
        <v>333</v>
      </c>
      <c r="P1027" t="s">
        <v>503</v>
      </c>
      <c r="Q1027" t="s">
        <v>829</v>
      </c>
      <c r="R1027" t="s">
        <v>956</v>
      </c>
      <c r="S1027" s="2">
        <v>43404</v>
      </c>
      <c r="T1027" t="s">
        <v>962</v>
      </c>
      <c r="U1027">
        <v>0</v>
      </c>
      <c r="V1027" t="s">
        <v>973</v>
      </c>
      <c r="X1027">
        <v>0</v>
      </c>
      <c r="AA1027">
        <v>0</v>
      </c>
      <c r="AB1027">
        <v>0</v>
      </c>
      <c r="AC1027" t="s">
        <v>1049</v>
      </c>
      <c r="AG1027">
        <v>0</v>
      </c>
      <c r="AI1027">
        <v>43.84772985</v>
      </c>
      <c r="AJ1027" t="s">
        <v>973</v>
      </c>
      <c r="AL1027">
        <v>-105.25475848</v>
      </c>
      <c r="AN1027" t="s">
        <v>1341</v>
      </c>
      <c r="AO1027">
        <v>2.801007661607526</v>
      </c>
      <c r="AP1027" t="s">
        <v>1521</v>
      </c>
      <c r="AQ1027">
        <v>2018</v>
      </c>
      <c r="AR1027">
        <v>43</v>
      </c>
    </row>
    <row r="1028" spans="1:44">
      <c r="A1028" t="s">
        <v>44</v>
      </c>
      <c r="B1028" s="2">
        <v>43404</v>
      </c>
      <c r="C1028" s="2">
        <v>43448</v>
      </c>
      <c r="D1028" t="s">
        <v>127</v>
      </c>
      <c r="E1028">
        <v>48</v>
      </c>
      <c r="F1028" t="s">
        <v>227</v>
      </c>
      <c r="G1028" t="s">
        <v>300</v>
      </c>
      <c r="J1028">
        <v>327.23001098</v>
      </c>
      <c r="K1028">
        <v>27</v>
      </c>
      <c r="L1028">
        <v>45</v>
      </c>
      <c r="M1028" t="s">
        <v>332</v>
      </c>
      <c r="N1028">
        <v>70</v>
      </c>
      <c r="O1028" t="s">
        <v>333</v>
      </c>
      <c r="P1028" t="s">
        <v>503</v>
      </c>
      <c r="Q1028" t="s">
        <v>829</v>
      </c>
      <c r="R1028" t="s">
        <v>956</v>
      </c>
      <c r="S1028" s="2">
        <v>43404</v>
      </c>
      <c r="T1028" t="s">
        <v>962</v>
      </c>
      <c r="U1028">
        <v>0</v>
      </c>
      <c r="V1028" t="s">
        <v>973</v>
      </c>
      <c r="X1028">
        <v>0</v>
      </c>
      <c r="AA1028">
        <v>0</v>
      </c>
      <c r="AB1028">
        <v>0</v>
      </c>
      <c r="AC1028" t="s">
        <v>1049</v>
      </c>
      <c r="AG1028">
        <v>0</v>
      </c>
      <c r="AI1028">
        <v>43.84772985</v>
      </c>
      <c r="AJ1028" t="s">
        <v>973</v>
      </c>
      <c r="AL1028">
        <v>-105.25475848</v>
      </c>
      <c r="AN1028" t="s">
        <v>1341</v>
      </c>
      <c r="AO1028">
        <v>2.801007661607526</v>
      </c>
      <c r="AP1028" t="s">
        <v>1521</v>
      </c>
      <c r="AQ1028">
        <v>2018</v>
      </c>
      <c r="AR1028">
        <v>43</v>
      </c>
    </row>
    <row r="1029" spans="1:44">
      <c r="A1029" t="s">
        <v>44</v>
      </c>
      <c r="B1029" s="2">
        <v>43404</v>
      </c>
      <c r="C1029" s="2">
        <v>43448</v>
      </c>
      <c r="D1029" t="s">
        <v>127</v>
      </c>
      <c r="E1029">
        <v>48</v>
      </c>
      <c r="F1029" t="s">
        <v>227</v>
      </c>
      <c r="G1029" t="s">
        <v>300</v>
      </c>
      <c r="J1029">
        <v>327.23001098</v>
      </c>
      <c r="K1029">
        <v>27</v>
      </c>
      <c r="L1029">
        <v>45</v>
      </c>
      <c r="M1029" t="s">
        <v>332</v>
      </c>
      <c r="N1029">
        <v>70</v>
      </c>
      <c r="O1029" t="s">
        <v>333</v>
      </c>
      <c r="P1029" t="s">
        <v>503</v>
      </c>
      <c r="Q1029" t="s">
        <v>829</v>
      </c>
      <c r="R1029" t="s">
        <v>956</v>
      </c>
      <c r="S1029" s="2">
        <v>43404</v>
      </c>
      <c r="T1029" t="s">
        <v>962</v>
      </c>
      <c r="U1029">
        <v>0</v>
      </c>
      <c r="V1029" t="s">
        <v>973</v>
      </c>
      <c r="X1029">
        <v>0</v>
      </c>
      <c r="AA1029">
        <v>0</v>
      </c>
      <c r="AB1029">
        <v>0</v>
      </c>
      <c r="AC1029" t="s">
        <v>1049</v>
      </c>
      <c r="AG1029">
        <v>0</v>
      </c>
      <c r="AI1029">
        <v>43.84772985</v>
      </c>
      <c r="AJ1029" t="s">
        <v>973</v>
      </c>
      <c r="AL1029">
        <v>-105.25475848</v>
      </c>
      <c r="AN1029" t="s">
        <v>1341</v>
      </c>
      <c r="AO1029">
        <v>2.801007661607526</v>
      </c>
      <c r="AP1029" t="s">
        <v>1521</v>
      </c>
      <c r="AQ1029">
        <v>2018</v>
      </c>
      <c r="AR1029">
        <v>43</v>
      </c>
    </row>
    <row r="1030" spans="1:44">
      <c r="A1030" t="s">
        <v>44</v>
      </c>
      <c r="B1030" s="2">
        <v>43404</v>
      </c>
      <c r="C1030" s="2">
        <v>43448</v>
      </c>
      <c r="D1030" t="s">
        <v>127</v>
      </c>
      <c r="E1030">
        <v>48</v>
      </c>
      <c r="F1030" t="s">
        <v>227</v>
      </c>
      <c r="G1030" t="s">
        <v>300</v>
      </c>
      <c r="J1030">
        <v>327.23001098</v>
      </c>
      <c r="K1030">
        <v>27</v>
      </c>
      <c r="L1030">
        <v>45</v>
      </c>
      <c r="M1030" t="s">
        <v>332</v>
      </c>
      <c r="N1030">
        <v>70</v>
      </c>
      <c r="O1030" t="s">
        <v>333</v>
      </c>
      <c r="P1030" t="s">
        <v>503</v>
      </c>
      <c r="Q1030" t="s">
        <v>829</v>
      </c>
      <c r="R1030" t="s">
        <v>956</v>
      </c>
      <c r="S1030" s="2">
        <v>43404</v>
      </c>
      <c r="T1030" t="s">
        <v>962</v>
      </c>
      <c r="U1030">
        <v>0</v>
      </c>
      <c r="V1030" t="s">
        <v>973</v>
      </c>
      <c r="X1030">
        <v>0</v>
      </c>
      <c r="AA1030">
        <v>0</v>
      </c>
      <c r="AB1030">
        <v>0</v>
      </c>
      <c r="AC1030" t="s">
        <v>1049</v>
      </c>
      <c r="AG1030">
        <v>0</v>
      </c>
      <c r="AI1030">
        <v>43.84772985</v>
      </c>
      <c r="AJ1030" t="s">
        <v>973</v>
      </c>
      <c r="AL1030">
        <v>-105.25475848</v>
      </c>
      <c r="AN1030" t="s">
        <v>1341</v>
      </c>
      <c r="AO1030">
        <v>2.801007661607526</v>
      </c>
      <c r="AP1030" t="s">
        <v>1521</v>
      </c>
      <c r="AQ1030">
        <v>2018</v>
      </c>
      <c r="AR1030">
        <v>43</v>
      </c>
    </row>
    <row r="1031" spans="1:44">
      <c r="A1031" t="s">
        <v>44</v>
      </c>
      <c r="B1031" s="2">
        <v>43404</v>
      </c>
      <c r="C1031" s="2">
        <v>43448</v>
      </c>
      <c r="D1031" t="s">
        <v>127</v>
      </c>
      <c r="E1031">
        <v>48</v>
      </c>
      <c r="F1031" t="s">
        <v>227</v>
      </c>
      <c r="G1031" t="s">
        <v>300</v>
      </c>
      <c r="J1031">
        <v>327.23001098</v>
      </c>
      <c r="K1031">
        <v>27</v>
      </c>
      <c r="L1031">
        <v>45</v>
      </c>
      <c r="M1031" t="s">
        <v>332</v>
      </c>
      <c r="N1031">
        <v>70</v>
      </c>
      <c r="O1031" t="s">
        <v>333</v>
      </c>
      <c r="P1031" t="s">
        <v>503</v>
      </c>
      <c r="Q1031" t="s">
        <v>829</v>
      </c>
      <c r="R1031" t="s">
        <v>956</v>
      </c>
      <c r="S1031" s="2">
        <v>43404</v>
      </c>
      <c r="T1031" t="s">
        <v>962</v>
      </c>
      <c r="U1031">
        <v>0</v>
      </c>
      <c r="V1031" t="s">
        <v>973</v>
      </c>
      <c r="X1031">
        <v>0</v>
      </c>
      <c r="AA1031">
        <v>0</v>
      </c>
      <c r="AB1031">
        <v>0</v>
      </c>
      <c r="AC1031" t="s">
        <v>1049</v>
      </c>
      <c r="AG1031">
        <v>0</v>
      </c>
      <c r="AI1031">
        <v>43.84772985</v>
      </c>
      <c r="AJ1031" t="s">
        <v>973</v>
      </c>
      <c r="AL1031">
        <v>-105.25475848</v>
      </c>
      <c r="AN1031" t="s">
        <v>1341</v>
      </c>
      <c r="AO1031">
        <v>2.801007661607526</v>
      </c>
      <c r="AP1031" t="s">
        <v>1521</v>
      </c>
      <c r="AQ1031">
        <v>2018</v>
      </c>
      <c r="AR1031">
        <v>43</v>
      </c>
    </row>
    <row r="1032" spans="1:44">
      <c r="A1032" t="s">
        <v>44</v>
      </c>
      <c r="B1032" s="2">
        <v>43404</v>
      </c>
      <c r="C1032" s="2">
        <v>43448</v>
      </c>
      <c r="D1032" t="s">
        <v>127</v>
      </c>
      <c r="E1032">
        <v>48</v>
      </c>
      <c r="F1032" t="s">
        <v>227</v>
      </c>
      <c r="G1032" t="s">
        <v>300</v>
      </c>
      <c r="J1032">
        <v>327.23001098</v>
      </c>
      <c r="K1032">
        <v>27</v>
      </c>
      <c r="L1032">
        <v>45</v>
      </c>
      <c r="M1032" t="s">
        <v>332</v>
      </c>
      <c r="N1032">
        <v>70</v>
      </c>
      <c r="O1032" t="s">
        <v>333</v>
      </c>
      <c r="P1032" t="s">
        <v>503</v>
      </c>
      <c r="Q1032" t="s">
        <v>829</v>
      </c>
      <c r="R1032" t="s">
        <v>956</v>
      </c>
      <c r="S1032" s="2">
        <v>43404</v>
      </c>
      <c r="T1032" t="s">
        <v>962</v>
      </c>
      <c r="U1032">
        <v>0</v>
      </c>
      <c r="V1032" t="s">
        <v>973</v>
      </c>
      <c r="X1032">
        <v>0</v>
      </c>
      <c r="AA1032">
        <v>0</v>
      </c>
      <c r="AB1032">
        <v>0</v>
      </c>
      <c r="AC1032" t="s">
        <v>1049</v>
      </c>
      <c r="AG1032">
        <v>0</v>
      </c>
      <c r="AI1032">
        <v>43.84772985</v>
      </c>
      <c r="AJ1032" t="s">
        <v>973</v>
      </c>
      <c r="AL1032">
        <v>-105.25475848</v>
      </c>
      <c r="AN1032" t="s">
        <v>1341</v>
      </c>
      <c r="AO1032">
        <v>2.801007661607526</v>
      </c>
      <c r="AP1032" t="s">
        <v>1521</v>
      </c>
      <c r="AQ1032">
        <v>2018</v>
      </c>
      <c r="AR1032">
        <v>43</v>
      </c>
    </row>
    <row r="1033" spans="1:44">
      <c r="A1033" t="s">
        <v>44</v>
      </c>
      <c r="B1033" s="2">
        <v>43404</v>
      </c>
      <c r="C1033" s="2">
        <v>43448</v>
      </c>
      <c r="D1033" t="s">
        <v>127</v>
      </c>
      <c r="E1033">
        <v>48</v>
      </c>
      <c r="F1033" t="s">
        <v>227</v>
      </c>
      <c r="G1033" t="s">
        <v>300</v>
      </c>
      <c r="J1033">
        <v>327.23001098</v>
      </c>
      <c r="K1033">
        <v>27</v>
      </c>
      <c r="L1033">
        <v>45</v>
      </c>
      <c r="M1033" t="s">
        <v>332</v>
      </c>
      <c r="N1033">
        <v>70</v>
      </c>
      <c r="O1033" t="s">
        <v>333</v>
      </c>
      <c r="P1033" t="s">
        <v>503</v>
      </c>
      <c r="Q1033" t="s">
        <v>829</v>
      </c>
      <c r="R1033" t="s">
        <v>956</v>
      </c>
      <c r="S1033" s="2">
        <v>43404</v>
      </c>
      <c r="T1033" t="s">
        <v>962</v>
      </c>
      <c r="U1033">
        <v>0</v>
      </c>
      <c r="V1033" t="s">
        <v>973</v>
      </c>
      <c r="X1033">
        <v>0</v>
      </c>
      <c r="AA1033">
        <v>0</v>
      </c>
      <c r="AB1033">
        <v>0</v>
      </c>
      <c r="AC1033" t="s">
        <v>1049</v>
      </c>
      <c r="AG1033">
        <v>0</v>
      </c>
      <c r="AI1033">
        <v>43.84772985</v>
      </c>
      <c r="AJ1033" t="s">
        <v>973</v>
      </c>
      <c r="AL1033">
        <v>-105.25475848</v>
      </c>
      <c r="AN1033" t="s">
        <v>1341</v>
      </c>
      <c r="AO1033">
        <v>2.801007661607526</v>
      </c>
      <c r="AP1033" t="s">
        <v>1521</v>
      </c>
      <c r="AQ1033">
        <v>2018</v>
      </c>
      <c r="AR1033">
        <v>43</v>
      </c>
    </row>
    <row r="1034" spans="1:44">
      <c r="A1034" t="s">
        <v>44</v>
      </c>
      <c r="B1034" s="2">
        <v>43404</v>
      </c>
      <c r="C1034" s="2">
        <v>43448</v>
      </c>
      <c r="D1034" t="s">
        <v>127</v>
      </c>
      <c r="E1034">
        <v>48</v>
      </c>
      <c r="F1034" t="s">
        <v>227</v>
      </c>
      <c r="G1034" t="s">
        <v>300</v>
      </c>
      <c r="J1034">
        <v>327.23001098</v>
      </c>
      <c r="K1034">
        <v>27</v>
      </c>
      <c r="L1034">
        <v>45</v>
      </c>
      <c r="M1034" t="s">
        <v>332</v>
      </c>
      <c r="N1034">
        <v>70</v>
      </c>
      <c r="O1034" t="s">
        <v>333</v>
      </c>
      <c r="P1034" t="s">
        <v>503</v>
      </c>
      <c r="Q1034" t="s">
        <v>829</v>
      </c>
      <c r="R1034" t="s">
        <v>956</v>
      </c>
      <c r="S1034" s="2">
        <v>43404</v>
      </c>
      <c r="T1034" t="s">
        <v>962</v>
      </c>
      <c r="U1034">
        <v>0</v>
      </c>
      <c r="V1034" t="s">
        <v>973</v>
      </c>
      <c r="X1034">
        <v>0</v>
      </c>
      <c r="AA1034">
        <v>0</v>
      </c>
      <c r="AB1034">
        <v>0</v>
      </c>
      <c r="AC1034" t="s">
        <v>1049</v>
      </c>
      <c r="AG1034">
        <v>0</v>
      </c>
      <c r="AI1034">
        <v>43.84772985</v>
      </c>
      <c r="AJ1034" t="s">
        <v>973</v>
      </c>
      <c r="AL1034">
        <v>-105.25475848</v>
      </c>
      <c r="AN1034" t="s">
        <v>1341</v>
      </c>
      <c r="AO1034">
        <v>2.801007661607526</v>
      </c>
      <c r="AP1034" t="s">
        <v>1521</v>
      </c>
      <c r="AQ1034">
        <v>2018</v>
      </c>
      <c r="AR1034">
        <v>43</v>
      </c>
    </row>
    <row r="1035" spans="1:44">
      <c r="A1035" t="s">
        <v>44</v>
      </c>
      <c r="B1035" s="2">
        <v>43404</v>
      </c>
      <c r="C1035" s="2">
        <v>43448</v>
      </c>
      <c r="D1035" t="s">
        <v>127</v>
      </c>
      <c r="E1035">
        <v>48</v>
      </c>
      <c r="F1035" t="s">
        <v>227</v>
      </c>
      <c r="G1035" t="s">
        <v>300</v>
      </c>
      <c r="J1035">
        <v>327.23001098</v>
      </c>
      <c r="K1035">
        <v>27</v>
      </c>
      <c r="L1035">
        <v>45</v>
      </c>
      <c r="M1035" t="s">
        <v>332</v>
      </c>
      <c r="N1035">
        <v>70</v>
      </c>
      <c r="O1035" t="s">
        <v>333</v>
      </c>
      <c r="P1035" t="s">
        <v>503</v>
      </c>
      <c r="Q1035" t="s">
        <v>829</v>
      </c>
      <c r="R1035" t="s">
        <v>956</v>
      </c>
      <c r="S1035" s="2">
        <v>43404</v>
      </c>
      <c r="T1035" t="s">
        <v>962</v>
      </c>
      <c r="U1035">
        <v>0</v>
      </c>
      <c r="V1035" t="s">
        <v>973</v>
      </c>
      <c r="X1035">
        <v>0</v>
      </c>
      <c r="AA1035">
        <v>0</v>
      </c>
      <c r="AB1035">
        <v>0</v>
      </c>
      <c r="AC1035" t="s">
        <v>1049</v>
      </c>
      <c r="AG1035">
        <v>0</v>
      </c>
      <c r="AI1035">
        <v>43.84772985</v>
      </c>
      <c r="AJ1035" t="s">
        <v>973</v>
      </c>
      <c r="AL1035">
        <v>-105.25475848</v>
      </c>
      <c r="AN1035" t="s">
        <v>1341</v>
      </c>
      <c r="AO1035">
        <v>2.801007661607526</v>
      </c>
      <c r="AP1035" t="s">
        <v>1521</v>
      </c>
      <c r="AQ1035">
        <v>2018</v>
      </c>
      <c r="AR1035">
        <v>43</v>
      </c>
    </row>
    <row r="1036" spans="1:44">
      <c r="A1036" t="s">
        <v>44</v>
      </c>
      <c r="B1036" s="2">
        <v>43405</v>
      </c>
      <c r="C1036" s="2">
        <v>43448</v>
      </c>
      <c r="D1036" t="s">
        <v>63</v>
      </c>
      <c r="E1036">
        <v>48</v>
      </c>
      <c r="F1036" t="s">
        <v>228</v>
      </c>
      <c r="G1036" t="s">
        <v>300</v>
      </c>
      <c r="J1036">
        <v>327.23001098</v>
      </c>
      <c r="K1036">
        <v>27</v>
      </c>
      <c r="L1036">
        <v>45</v>
      </c>
      <c r="M1036" t="s">
        <v>332</v>
      </c>
      <c r="N1036">
        <v>70</v>
      </c>
      <c r="O1036" t="s">
        <v>333</v>
      </c>
      <c r="P1036" t="s">
        <v>504</v>
      </c>
      <c r="Q1036" t="s">
        <v>830</v>
      </c>
      <c r="R1036" t="s">
        <v>956</v>
      </c>
      <c r="S1036" s="2">
        <v>43405</v>
      </c>
      <c r="T1036" t="s">
        <v>962</v>
      </c>
      <c r="U1036">
        <v>0</v>
      </c>
      <c r="V1036" t="s">
        <v>973</v>
      </c>
      <c r="X1036">
        <v>0</v>
      </c>
      <c r="AA1036">
        <v>0</v>
      </c>
      <c r="AB1036">
        <v>0</v>
      </c>
      <c r="AC1036" t="s">
        <v>1049</v>
      </c>
      <c r="AG1036">
        <v>0</v>
      </c>
      <c r="AI1036">
        <v>43.84772985</v>
      </c>
      <c r="AJ1036" t="s">
        <v>973</v>
      </c>
      <c r="AL1036">
        <v>-105.25475848</v>
      </c>
      <c r="AN1036" t="s">
        <v>1341</v>
      </c>
      <c r="AO1036">
        <v>2.801007661607526</v>
      </c>
      <c r="AP1036" t="s">
        <v>1521</v>
      </c>
      <c r="AQ1036">
        <v>2018</v>
      </c>
      <c r="AR1036">
        <v>43</v>
      </c>
    </row>
    <row r="1037" spans="1:44">
      <c r="A1037" t="s">
        <v>44</v>
      </c>
      <c r="B1037" s="2">
        <v>43405</v>
      </c>
      <c r="C1037" s="2">
        <v>43448</v>
      </c>
      <c r="D1037" t="s">
        <v>63</v>
      </c>
      <c r="E1037">
        <v>48</v>
      </c>
      <c r="F1037" t="s">
        <v>228</v>
      </c>
      <c r="G1037" t="s">
        <v>300</v>
      </c>
      <c r="J1037">
        <v>327.23001098</v>
      </c>
      <c r="K1037">
        <v>27</v>
      </c>
      <c r="L1037">
        <v>45</v>
      </c>
      <c r="M1037" t="s">
        <v>332</v>
      </c>
      <c r="N1037">
        <v>70</v>
      </c>
      <c r="O1037" t="s">
        <v>333</v>
      </c>
      <c r="P1037" t="s">
        <v>504</v>
      </c>
      <c r="Q1037" t="s">
        <v>830</v>
      </c>
      <c r="R1037" t="s">
        <v>956</v>
      </c>
      <c r="S1037" s="2">
        <v>43405</v>
      </c>
      <c r="T1037" t="s">
        <v>962</v>
      </c>
      <c r="U1037">
        <v>0</v>
      </c>
      <c r="V1037" t="s">
        <v>973</v>
      </c>
      <c r="X1037">
        <v>0</v>
      </c>
      <c r="AA1037">
        <v>0</v>
      </c>
      <c r="AB1037">
        <v>0</v>
      </c>
      <c r="AC1037" t="s">
        <v>1049</v>
      </c>
      <c r="AG1037">
        <v>0</v>
      </c>
      <c r="AI1037">
        <v>43.84772985</v>
      </c>
      <c r="AJ1037" t="s">
        <v>973</v>
      </c>
      <c r="AL1037">
        <v>-105.25475848</v>
      </c>
      <c r="AN1037" t="s">
        <v>1341</v>
      </c>
      <c r="AO1037">
        <v>2.801007661607526</v>
      </c>
      <c r="AP1037" t="s">
        <v>1521</v>
      </c>
      <c r="AQ1037">
        <v>2018</v>
      </c>
      <c r="AR1037">
        <v>43</v>
      </c>
    </row>
    <row r="1038" spans="1:44">
      <c r="A1038" t="s">
        <v>44</v>
      </c>
      <c r="B1038" s="2">
        <v>43405</v>
      </c>
      <c r="C1038" s="2">
        <v>43448</v>
      </c>
      <c r="D1038" t="s">
        <v>63</v>
      </c>
      <c r="E1038">
        <v>48</v>
      </c>
      <c r="F1038" t="s">
        <v>228</v>
      </c>
      <c r="G1038" t="s">
        <v>300</v>
      </c>
      <c r="J1038">
        <v>327.23001098</v>
      </c>
      <c r="K1038">
        <v>27</v>
      </c>
      <c r="L1038">
        <v>45</v>
      </c>
      <c r="M1038" t="s">
        <v>332</v>
      </c>
      <c r="N1038">
        <v>70</v>
      </c>
      <c r="O1038" t="s">
        <v>333</v>
      </c>
      <c r="P1038" t="s">
        <v>504</v>
      </c>
      <c r="Q1038" t="s">
        <v>830</v>
      </c>
      <c r="R1038" t="s">
        <v>956</v>
      </c>
      <c r="S1038" s="2">
        <v>43405</v>
      </c>
      <c r="T1038" t="s">
        <v>962</v>
      </c>
      <c r="U1038">
        <v>0</v>
      </c>
      <c r="V1038" t="s">
        <v>973</v>
      </c>
      <c r="X1038">
        <v>0</v>
      </c>
      <c r="AA1038">
        <v>0</v>
      </c>
      <c r="AB1038">
        <v>0</v>
      </c>
      <c r="AC1038" t="s">
        <v>1049</v>
      </c>
      <c r="AG1038">
        <v>0</v>
      </c>
      <c r="AI1038">
        <v>43.84772985</v>
      </c>
      <c r="AJ1038" t="s">
        <v>973</v>
      </c>
      <c r="AL1038">
        <v>-105.25475848</v>
      </c>
      <c r="AN1038" t="s">
        <v>1341</v>
      </c>
      <c r="AO1038">
        <v>2.801007661607526</v>
      </c>
      <c r="AP1038" t="s">
        <v>1521</v>
      </c>
      <c r="AQ1038">
        <v>2018</v>
      </c>
      <c r="AR1038">
        <v>43</v>
      </c>
    </row>
    <row r="1039" spans="1:44">
      <c r="A1039" t="s">
        <v>44</v>
      </c>
      <c r="B1039" s="2">
        <v>43405</v>
      </c>
      <c r="C1039" s="2">
        <v>43448</v>
      </c>
      <c r="D1039" t="s">
        <v>63</v>
      </c>
      <c r="E1039">
        <v>48</v>
      </c>
      <c r="F1039" t="s">
        <v>228</v>
      </c>
      <c r="G1039" t="s">
        <v>300</v>
      </c>
      <c r="J1039">
        <v>327.23001098</v>
      </c>
      <c r="K1039">
        <v>27</v>
      </c>
      <c r="L1039">
        <v>45</v>
      </c>
      <c r="M1039" t="s">
        <v>332</v>
      </c>
      <c r="N1039">
        <v>70</v>
      </c>
      <c r="O1039" t="s">
        <v>333</v>
      </c>
      <c r="P1039" t="s">
        <v>504</v>
      </c>
      <c r="Q1039" t="s">
        <v>830</v>
      </c>
      <c r="R1039" t="s">
        <v>956</v>
      </c>
      <c r="S1039" s="2">
        <v>43405</v>
      </c>
      <c r="T1039" t="s">
        <v>962</v>
      </c>
      <c r="U1039">
        <v>0</v>
      </c>
      <c r="V1039" t="s">
        <v>973</v>
      </c>
      <c r="X1039">
        <v>0</v>
      </c>
      <c r="AA1039">
        <v>0</v>
      </c>
      <c r="AB1039">
        <v>0</v>
      </c>
      <c r="AC1039" t="s">
        <v>1049</v>
      </c>
      <c r="AG1039">
        <v>0</v>
      </c>
      <c r="AI1039">
        <v>43.84772985</v>
      </c>
      <c r="AJ1039" t="s">
        <v>973</v>
      </c>
      <c r="AL1039">
        <v>-105.25475848</v>
      </c>
      <c r="AN1039" t="s">
        <v>1341</v>
      </c>
      <c r="AO1039">
        <v>2.801007661607526</v>
      </c>
      <c r="AP1039" t="s">
        <v>1521</v>
      </c>
      <c r="AQ1039">
        <v>2018</v>
      </c>
      <c r="AR1039">
        <v>43</v>
      </c>
    </row>
    <row r="1040" spans="1:44">
      <c r="A1040" t="s">
        <v>44</v>
      </c>
      <c r="B1040" s="2">
        <v>43405</v>
      </c>
      <c r="C1040" s="2">
        <v>43448</v>
      </c>
      <c r="D1040" t="s">
        <v>63</v>
      </c>
      <c r="E1040">
        <v>48</v>
      </c>
      <c r="F1040" t="s">
        <v>228</v>
      </c>
      <c r="G1040" t="s">
        <v>300</v>
      </c>
      <c r="J1040">
        <v>327.23001098</v>
      </c>
      <c r="K1040">
        <v>27</v>
      </c>
      <c r="L1040">
        <v>45</v>
      </c>
      <c r="M1040" t="s">
        <v>332</v>
      </c>
      <c r="N1040">
        <v>70</v>
      </c>
      <c r="O1040" t="s">
        <v>333</v>
      </c>
      <c r="P1040" t="s">
        <v>504</v>
      </c>
      <c r="Q1040" t="s">
        <v>830</v>
      </c>
      <c r="R1040" t="s">
        <v>956</v>
      </c>
      <c r="S1040" s="2">
        <v>43405</v>
      </c>
      <c r="T1040" t="s">
        <v>962</v>
      </c>
      <c r="U1040">
        <v>0</v>
      </c>
      <c r="V1040" t="s">
        <v>973</v>
      </c>
      <c r="X1040">
        <v>0</v>
      </c>
      <c r="AA1040">
        <v>0</v>
      </c>
      <c r="AB1040">
        <v>0</v>
      </c>
      <c r="AC1040" t="s">
        <v>1049</v>
      </c>
      <c r="AG1040">
        <v>0</v>
      </c>
      <c r="AI1040">
        <v>43.84772985</v>
      </c>
      <c r="AJ1040" t="s">
        <v>973</v>
      </c>
      <c r="AL1040">
        <v>-105.25475848</v>
      </c>
      <c r="AN1040" t="s">
        <v>1341</v>
      </c>
      <c r="AO1040">
        <v>2.801007661607526</v>
      </c>
      <c r="AP1040" t="s">
        <v>1521</v>
      </c>
      <c r="AQ1040">
        <v>2018</v>
      </c>
      <c r="AR1040">
        <v>43</v>
      </c>
    </row>
    <row r="1041" spans="1:44">
      <c r="A1041" t="s">
        <v>44</v>
      </c>
      <c r="B1041" s="2">
        <v>43405</v>
      </c>
      <c r="C1041" s="2">
        <v>43448</v>
      </c>
      <c r="D1041" t="s">
        <v>63</v>
      </c>
      <c r="E1041">
        <v>48</v>
      </c>
      <c r="F1041" t="s">
        <v>228</v>
      </c>
      <c r="G1041" t="s">
        <v>300</v>
      </c>
      <c r="J1041">
        <v>327.23001098</v>
      </c>
      <c r="K1041">
        <v>27</v>
      </c>
      <c r="L1041">
        <v>45</v>
      </c>
      <c r="M1041" t="s">
        <v>332</v>
      </c>
      <c r="N1041">
        <v>70</v>
      </c>
      <c r="O1041" t="s">
        <v>333</v>
      </c>
      <c r="P1041" t="s">
        <v>504</v>
      </c>
      <c r="Q1041" t="s">
        <v>830</v>
      </c>
      <c r="R1041" t="s">
        <v>956</v>
      </c>
      <c r="S1041" s="2">
        <v>43405</v>
      </c>
      <c r="T1041" t="s">
        <v>962</v>
      </c>
      <c r="U1041">
        <v>0</v>
      </c>
      <c r="V1041" t="s">
        <v>973</v>
      </c>
      <c r="X1041">
        <v>0</v>
      </c>
      <c r="AA1041">
        <v>0</v>
      </c>
      <c r="AB1041">
        <v>0</v>
      </c>
      <c r="AC1041" t="s">
        <v>1049</v>
      </c>
      <c r="AG1041">
        <v>0</v>
      </c>
      <c r="AI1041">
        <v>43.84772985</v>
      </c>
      <c r="AJ1041" t="s">
        <v>973</v>
      </c>
      <c r="AL1041">
        <v>-105.25475848</v>
      </c>
      <c r="AN1041" t="s">
        <v>1341</v>
      </c>
      <c r="AO1041">
        <v>2.801007661607526</v>
      </c>
      <c r="AP1041" t="s">
        <v>1521</v>
      </c>
      <c r="AQ1041">
        <v>2018</v>
      </c>
      <c r="AR1041">
        <v>43</v>
      </c>
    </row>
    <row r="1042" spans="1:44">
      <c r="A1042" t="s">
        <v>44</v>
      </c>
      <c r="B1042" s="2">
        <v>43405</v>
      </c>
      <c r="C1042" s="2">
        <v>43448</v>
      </c>
      <c r="D1042" t="s">
        <v>63</v>
      </c>
      <c r="E1042">
        <v>48</v>
      </c>
      <c r="F1042" t="s">
        <v>228</v>
      </c>
      <c r="G1042" t="s">
        <v>300</v>
      </c>
      <c r="J1042">
        <v>327.23001098</v>
      </c>
      <c r="K1042">
        <v>27</v>
      </c>
      <c r="L1042">
        <v>45</v>
      </c>
      <c r="M1042" t="s">
        <v>332</v>
      </c>
      <c r="N1042">
        <v>70</v>
      </c>
      <c r="O1042" t="s">
        <v>333</v>
      </c>
      <c r="P1042" t="s">
        <v>504</v>
      </c>
      <c r="Q1042" t="s">
        <v>830</v>
      </c>
      <c r="R1042" t="s">
        <v>956</v>
      </c>
      <c r="S1042" s="2">
        <v>43405</v>
      </c>
      <c r="T1042" t="s">
        <v>962</v>
      </c>
      <c r="U1042">
        <v>0</v>
      </c>
      <c r="V1042" t="s">
        <v>973</v>
      </c>
      <c r="X1042">
        <v>0</v>
      </c>
      <c r="AA1042">
        <v>0</v>
      </c>
      <c r="AB1042">
        <v>0</v>
      </c>
      <c r="AC1042" t="s">
        <v>1049</v>
      </c>
      <c r="AG1042">
        <v>0</v>
      </c>
      <c r="AI1042">
        <v>43.84772985</v>
      </c>
      <c r="AJ1042" t="s">
        <v>973</v>
      </c>
      <c r="AL1042">
        <v>-105.25475848</v>
      </c>
      <c r="AN1042" t="s">
        <v>1341</v>
      </c>
      <c r="AO1042">
        <v>2.801007661607526</v>
      </c>
      <c r="AP1042" t="s">
        <v>1521</v>
      </c>
      <c r="AQ1042">
        <v>2018</v>
      </c>
      <c r="AR1042">
        <v>43</v>
      </c>
    </row>
    <row r="1043" spans="1:44">
      <c r="A1043" t="s">
        <v>44</v>
      </c>
      <c r="B1043" s="2">
        <v>43405</v>
      </c>
      <c r="C1043" s="2">
        <v>43448</v>
      </c>
      <c r="D1043" t="s">
        <v>63</v>
      </c>
      <c r="E1043">
        <v>48</v>
      </c>
      <c r="F1043" t="s">
        <v>228</v>
      </c>
      <c r="G1043" t="s">
        <v>300</v>
      </c>
      <c r="J1043">
        <v>327.23001098</v>
      </c>
      <c r="K1043">
        <v>27</v>
      </c>
      <c r="L1043">
        <v>45</v>
      </c>
      <c r="M1043" t="s">
        <v>332</v>
      </c>
      <c r="N1043">
        <v>70</v>
      </c>
      <c r="O1043" t="s">
        <v>333</v>
      </c>
      <c r="P1043" t="s">
        <v>504</v>
      </c>
      <c r="Q1043" t="s">
        <v>830</v>
      </c>
      <c r="R1043" t="s">
        <v>956</v>
      </c>
      <c r="S1043" s="2">
        <v>43405</v>
      </c>
      <c r="T1043" t="s">
        <v>962</v>
      </c>
      <c r="U1043">
        <v>0</v>
      </c>
      <c r="V1043" t="s">
        <v>973</v>
      </c>
      <c r="X1043">
        <v>0</v>
      </c>
      <c r="AA1043">
        <v>0</v>
      </c>
      <c r="AB1043">
        <v>0</v>
      </c>
      <c r="AC1043" t="s">
        <v>1049</v>
      </c>
      <c r="AG1043">
        <v>0</v>
      </c>
      <c r="AI1043">
        <v>43.84772985</v>
      </c>
      <c r="AJ1043" t="s">
        <v>973</v>
      </c>
      <c r="AL1043">
        <v>-105.25475848</v>
      </c>
      <c r="AN1043" t="s">
        <v>1341</v>
      </c>
      <c r="AO1043">
        <v>2.801007661607526</v>
      </c>
      <c r="AP1043" t="s">
        <v>1521</v>
      </c>
      <c r="AQ1043">
        <v>2018</v>
      </c>
      <c r="AR1043">
        <v>43</v>
      </c>
    </row>
    <row r="1044" spans="1:44">
      <c r="A1044" t="s">
        <v>44</v>
      </c>
      <c r="B1044" s="2">
        <v>43405</v>
      </c>
      <c r="C1044" s="2">
        <v>43448</v>
      </c>
      <c r="D1044" t="s">
        <v>63</v>
      </c>
      <c r="E1044">
        <v>48</v>
      </c>
      <c r="F1044" t="s">
        <v>228</v>
      </c>
      <c r="G1044" t="s">
        <v>300</v>
      </c>
      <c r="J1044">
        <v>327.23001098</v>
      </c>
      <c r="K1044">
        <v>27</v>
      </c>
      <c r="L1044">
        <v>45</v>
      </c>
      <c r="M1044" t="s">
        <v>332</v>
      </c>
      <c r="N1044">
        <v>70</v>
      </c>
      <c r="O1044" t="s">
        <v>333</v>
      </c>
      <c r="P1044" t="s">
        <v>504</v>
      </c>
      <c r="Q1044" t="s">
        <v>830</v>
      </c>
      <c r="R1044" t="s">
        <v>956</v>
      </c>
      <c r="S1044" s="2">
        <v>43405</v>
      </c>
      <c r="T1044" t="s">
        <v>962</v>
      </c>
      <c r="U1044">
        <v>0</v>
      </c>
      <c r="V1044" t="s">
        <v>973</v>
      </c>
      <c r="X1044">
        <v>0</v>
      </c>
      <c r="AA1044">
        <v>0</v>
      </c>
      <c r="AB1044">
        <v>0</v>
      </c>
      <c r="AC1044" t="s">
        <v>1049</v>
      </c>
      <c r="AG1044">
        <v>0</v>
      </c>
      <c r="AI1044">
        <v>43.84772985</v>
      </c>
      <c r="AJ1044" t="s">
        <v>973</v>
      </c>
      <c r="AL1044">
        <v>-105.25475848</v>
      </c>
      <c r="AN1044" t="s">
        <v>1341</v>
      </c>
      <c r="AO1044">
        <v>2.801007661607526</v>
      </c>
      <c r="AP1044" t="s">
        <v>1521</v>
      </c>
      <c r="AQ1044">
        <v>2018</v>
      </c>
      <c r="AR1044">
        <v>43</v>
      </c>
    </row>
    <row r="1045" spans="1:44">
      <c r="A1045" t="s">
        <v>44</v>
      </c>
      <c r="B1045" s="2">
        <v>43405</v>
      </c>
      <c r="C1045" s="2">
        <v>43448</v>
      </c>
      <c r="D1045" t="s">
        <v>63</v>
      </c>
      <c r="E1045">
        <v>48</v>
      </c>
      <c r="F1045" t="s">
        <v>229</v>
      </c>
      <c r="G1045" t="s">
        <v>300</v>
      </c>
      <c r="J1045">
        <v>327.23001098</v>
      </c>
      <c r="K1045">
        <v>27</v>
      </c>
      <c r="L1045">
        <v>45</v>
      </c>
      <c r="M1045" t="s">
        <v>332</v>
      </c>
      <c r="N1045">
        <v>70</v>
      </c>
      <c r="O1045" t="s">
        <v>333</v>
      </c>
      <c r="P1045" t="s">
        <v>505</v>
      </c>
      <c r="Q1045" t="s">
        <v>831</v>
      </c>
      <c r="R1045" t="s">
        <v>956</v>
      </c>
      <c r="S1045" s="2">
        <v>43405</v>
      </c>
      <c r="T1045" t="s">
        <v>962</v>
      </c>
      <c r="U1045">
        <v>0</v>
      </c>
      <c r="V1045" t="s">
        <v>973</v>
      </c>
      <c r="X1045">
        <v>0</v>
      </c>
      <c r="AA1045">
        <v>0</v>
      </c>
      <c r="AB1045">
        <v>0</v>
      </c>
      <c r="AC1045" t="s">
        <v>1049</v>
      </c>
      <c r="AG1045">
        <v>0</v>
      </c>
      <c r="AI1045">
        <v>43.84772985</v>
      </c>
      <c r="AJ1045" t="s">
        <v>973</v>
      </c>
      <c r="AL1045">
        <v>-105.25475848</v>
      </c>
      <c r="AN1045" t="s">
        <v>1341</v>
      </c>
      <c r="AO1045">
        <v>2.801007661607526</v>
      </c>
      <c r="AP1045" t="s">
        <v>1521</v>
      </c>
      <c r="AQ1045">
        <v>2018</v>
      </c>
      <c r="AR1045">
        <v>43</v>
      </c>
    </row>
    <row r="1046" spans="1:44">
      <c r="A1046" t="s">
        <v>44</v>
      </c>
      <c r="B1046" s="2">
        <v>43405</v>
      </c>
      <c r="C1046" s="2">
        <v>43448</v>
      </c>
      <c r="D1046" t="s">
        <v>63</v>
      </c>
      <c r="E1046">
        <v>48</v>
      </c>
      <c r="F1046" t="s">
        <v>229</v>
      </c>
      <c r="G1046" t="s">
        <v>300</v>
      </c>
      <c r="J1046">
        <v>327.23001098</v>
      </c>
      <c r="K1046">
        <v>27</v>
      </c>
      <c r="L1046">
        <v>45</v>
      </c>
      <c r="M1046" t="s">
        <v>332</v>
      </c>
      <c r="N1046">
        <v>70</v>
      </c>
      <c r="O1046" t="s">
        <v>333</v>
      </c>
      <c r="P1046" t="s">
        <v>505</v>
      </c>
      <c r="Q1046" t="s">
        <v>831</v>
      </c>
      <c r="R1046" t="s">
        <v>956</v>
      </c>
      <c r="S1046" s="2">
        <v>43405</v>
      </c>
      <c r="T1046" t="s">
        <v>962</v>
      </c>
      <c r="U1046">
        <v>0</v>
      </c>
      <c r="V1046" t="s">
        <v>973</v>
      </c>
      <c r="X1046">
        <v>0</v>
      </c>
      <c r="AA1046">
        <v>0</v>
      </c>
      <c r="AB1046">
        <v>0</v>
      </c>
      <c r="AC1046" t="s">
        <v>1049</v>
      </c>
      <c r="AG1046">
        <v>0</v>
      </c>
      <c r="AI1046">
        <v>43.84772985</v>
      </c>
      <c r="AJ1046" t="s">
        <v>973</v>
      </c>
      <c r="AL1046">
        <v>-105.25475848</v>
      </c>
      <c r="AN1046" t="s">
        <v>1341</v>
      </c>
      <c r="AO1046">
        <v>2.801007661607526</v>
      </c>
      <c r="AP1046" t="s">
        <v>1521</v>
      </c>
      <c r="AQ1046">
        <v>2018</v>
      </c>
      <c r="AR1046">
        <v>43</v>
      </c>
    </row>
    <row r="1047" spans="1:44">
      <c r="A1047" t="s">
        <v>44</v>
      </c>
      <c r="B1047" s="2">
        <v>43405</v>
      </c>
      <c r="C1047" s="2">
        <v>43448</v>
      </c>
      <c r="D1047" t="s">
        <v>63</v>
      </c>
      <c r="E1047">
        <v>48</v>
      </c>
      <c r="F1047" t="s">
        <v>229</v>
      </c>
      <c r="G1047" t="s">
        <v>300</v>
      </c>
      <c r="J1047">
        <v>327.23001098</v>
      </c>
      <c r="K1047">
        <v>27</v>
      </c>
      <c r="L1047">
        <v>45</v>
      </c>
      <c r="M1047" t="s">
        <v>332</v>
      </c>
      <c r="N1047">
        <v>70</v>
      </c>
      <c r="O1047" t="s">
        <v>333</v>
      </c>
      <c r="P1047" t="s">
        <v>505</v>
      </c>
      <c r="Q1047" t="s">
        <v>831</v>
      </c>
      <c r="R1047" t="s">
        <v>956</v>
      </c>
      <c r="S1047" s="2">
        <v>43405</v>
      </c>
      <c r="T1047" t="s">
        <v>962</v>
      </c>
      <c r="U1047">
        <v>0</v>
      </c>
      <c r="V1047" t="s">
        <v>973</v>
      </c>
      <c r="X1047">
        <v>0</v>
      </c>
      <c r="AA1047">
        <v>0</v>
      </c>
      <c r="AB1047">
        <v>0</v>
      </c>
      <c r="AC1047" t="s">
        <v>1049</v>
      </c>
      <c r="AG1047">
        <v>0</v>
      </c>
      <c r="AI1047">
        <v>43.84772985</v>
      </c>
      <c r="AJ1047" t="s">
        <v>973</v>
      </c>
      <c r="AL1047">
        <v>-105.25475848</v>
      </c>
      <c r="AN1047" t="s">
        <v>1341</v>
      </c>
      <c r="AO1047">
        <v>2.801007661607526</v>
      </c>
      <c r="AP1047" t="s">
        <v>1521</v>
      </c>
      <c r="AQ1047">
        <v>2018</v>
      </c>
      <c r="AR1047">
        <v>43</v>
      </c>
    </row>
    <row r="1048" spans="1:44">
      <c r="A1048" t="s">
        <v>44</v>
      </c>
      <c r="B1048" s="2">
        <v>43405</v>
      </c>
      <c r="C1048" s="2">
        <v>43448</v>
      </c>
      <c r="D1048" t="s">
        <v>63</v>
      </c>
      <c r="E1048">
        <v>48</v>
      </c>
      <c r="F1048" t="s">
        <v>229</v>
      </c>
      <c r="G1048" t="s">
        <v>300</v>
      </c>
      <c r="J1048">
        <v>327.23001098</v>
      </c>
      <c r="K1048">
        <v>27</v>
      </c>
      <c r="L1048">
        <v>45</v>
      </c>
      <c r="M1048" t="s">
        <v>332</v>
      </c>
      <c r="N1048">
        <v>70</v>
      </c>
      <c r="O1048" t="s">
        <v>333</v>
      </c>
      <c r="P1048" t="s">
        <v>505</v>
      </c>
      <c r="Q1048" t="s">
        <v>831</v>
      </c>
      <c r="R1048" t="s">
        <v>956</v>
      </c>
      <c r="S1048" s="2">
        <v>43405</v>
      </c>
      <c r="T1048" t="s">
        <v>962</v>
      </c>
      <c r="U1048">
        <v>0</v>
      </c>
      <c r="V1048" t="s">
        <v>973</v>
      </c>
      <c r="X1048">
        <v>0</v>
      </c>
      <c r="AA1048">
        <v>0</v>
      </c>
      <c r="AB1048">
        <v>0</v>
      </c>
      <c r="AC1048" t="s">
        <v>1049</v>
      </c>
      <c r="AG1048">
        <v>0</v>
      </c>
      <c r="AI1048">
        <v>43.84772985</v>
      </c>
      <c r="AJ1048" t="s">
        <v>973</v>
      </c>
      <c r="AL1048">
        <v>-105.25475848</v>
      </c>
      <c r="AN1048" t="s">
        <v>1341</v>
      </c>
      <c r="AO1048">
        <v>2.801007661607526</v>
      </c>
      <c r="AP1048" t="s">
        <v>1521</v>
      </c>
      <c r="AQ1048">
        <v>2018</v>
      </c>
      <c r="AR1048">
        <v>43</v>
      </c>
    </row>
    <row r="1049" spans="1:44">
      <c r="A1049" t="s">
        <v>44</v>
      </c>
      <c r="B1049" s="2">
        <v>43405</v>
      </c>
      <c r="C1049" s="2">
        <v>43448</v>
      </c>
      <c r="D1049" t="s">
        <v>63</v>
      </c>
      <c r="E1049">
        <v>48</v>
      </c>
      <c r="F1049" t="s">
        <v>229</v>
      </c>
      <c r="G1049" t="s">
        <v>300</v>
      </c>
      <c r="J1049">
        <v>327.23001098</v>
      </c>
      <c r="K1049">
        <v>27</v>
      </c>
      <c r="L1049">
        <v>45</v>
      </c>
      <c r="M1049" t="s">
        <v>332</v>
      </c>
      <c r="N1049">
        <v>70</v>
      </c>
      <c r="O1049" t="s">
        <v>333</v>
      </c>
      <c r="P1049" t="s">
        <v>505</v>
      </c>
      <c r="Q1049" t="s">
        <v>831</v>
      </c>
      <c r="R1049" t="s">
        <v>956</v>
      </c>
      <c r="S1049" s="2">
        <v>43405</v>
      </c>
      <c r="T1049" t="s">
        <v>962</v>
      </c>
      <c r="U1049">
        <v>0</v>
      </c>
      <c r="V1049" t="s">
        <v>973</v>
      </c>
      <c r="X1049">
        <v>0</v>
      </c>
      <c r="AA1049">
        <v>0</v>
      </c>
      <c r="AB1049">
        <v>0</v>
      </c>
      <c r="AC1049" t="s">
        <v>1049</v>
      </c>
      <c r="AG1049">
        <v>0</v>
      </c>
      <c r="AI1049">
        <v>43.84772985</v>
      </c>
      <c r="AJ1049" t="s">
        <v>973</v>
      </c>
      <c r="AL1049">
        <v>-105.25475848</v>
      </c>
      <c r="AN1049" t="s">
        <v>1341</v>
      </c>
      <c r="AO1049">
        <v>2.801007661607526</v>
      </c>
      <c r="AP1049" t="s">
        <v>1521</v>
      </c>
      <c r="AQ1049">
        <v>2018</v>
      </c>
      <c r="AR1049">
        <v>43</v>
      </c>
    </row>
    <row r="1050" spans="1:44">
      <c r="A1050" t="s">
        <v>44</v>
      </c>
      <c r="B1050" s="2">
        <v>43405</v>
      </c>
      <c r="C1050" s="2">
        <v>43448</v>
      </c>
      <c r="D1050" t="s">
        <v>63</v>
      </c>
      <c r="E1050">
        <v>48</v>
      </c>
      <c r="F1050" t="s">
        <v>229</v>
      </c>
      <c r="G1050" t="s">
        <v>300</v>
      </c>
      <c r="J1050">
        <v>327.23001098</v>
      </c>
      <c r="K1050">
        <v>27</v>
      </c>
      <c r="L1050">
        <v>45</v>
      </c>
      <c r="M1050" t="s">
        <v>332</v>
      </c>
      <c r="N1050">
        <v>70</v>
      </c>
      <c r="O1050" t="s">
        <v>333</v>
      </c>
      <c r="P1050" t="s">
        <v>505</v>
      </c>
      <c r="Q1050" t="s">
        <v>831</v>
      </c>
      <c r="R1050" t="s">
        <v>956</v>
      </c>
      <c r="S1050" s="2">
        <v>43405</v>
      </c>
      <c r="T1050" t="s">
        <v>962</v>
      </c>
      <c r="U1050">
        <v>0</v>
      </c>
      <c r="V1050" t="s">
        <v>973</v>
      </c>
      <c r="X1050">
        <v>0</v>
      </c>
      <c r="AA1050">
        <v>0</v>
      </c>
      <c r="AB1050">
        <v>0</v>
      </c>
      <c r="AC1050" t="s">
        <v>1049</v>
      </c>
      <c r="AG1050">
        <v>0</v>
      </c>
      <c r="AI1050">
        <v>43.84772985</v>
      </c>
      <c r="AJ1050" t="s">
        <v>973</v>
      </c>
      <c r="AL1050">
        <v>-105.25475848</v>
      </c>
      <c r="AN1050" t="s">
        <v>1341</v>
      </c>
      <c r="AO1050">
        <v>2.801007661607526</v>
      </c>
      <c r="AP1050" t="s">
        <v>1521</v>
      </c>
      <c r="AQ1050">
        <v>2018</v>
      </c>
      <c r="AR1050">
        <v>43</v>
      </c>
    </row>
    <row r="1051" spans="1:44">
      <c r="A1051" t="s">
        <v>44</v>
      </c>
      <c r="B1051" s="2">
        <v>43405</v>
      </c>
      <c r="C1051" s="2">
        <v>43448</v>
      </c>
      <c r="D1051" t="s">
        <v>63</v>
      </c>
      <c r="E1051">
        <v>48</v>
      </c>
      <c r="F1051" t="s">
        <v>229</v>
      </c>
      <c r="G1051" t="s">
        <v>300</v>
      </c>
      <c r="J1051">
        <v>327.23001098</v>
      </c>
      <c r="K1051">
        <v>27</v>
      </c>
      <c r="L1051">
        <v>45</v>
      </c>
      <c r="M1051" t="s">
        <v>332</v>
      </c>
      <c r="N1051">
        <v>70</v>
      </c>
      <c r="O1051" t="s">
        <v>333</v>
      </c>
      <c r="P1051" t="s">
        <v>505</v>
      </c>
      <c r="Q1051" t="s">
        <v>831</v>
      </c>
      <c r="R1051" t="s">
        <v>956</v>
      </c>
      <c r="S1051" s="2">
        <v>43405</v>
      </c>
      <c r="T1051" t="s">
        <v>962</v>
      </c>
      <c r="U1051">
        <v>0</v>
      </c>
      <c r="V1051" t="s">
        <v>973</v>
      </c>
      <c r="X1051">
        <v>0</v>
      </c>
      <c r="AA1051">
        <v>0</v>
      </c>
      <c r="AB1051">
        <v>0</v>
      </c>
      <c r="AC1051" t="s">
        <v>1049</v>
      </c>
      <c r="AG1051">
        <v>0</v>
      </c>
      <c r="AI1051">
        <v>43.84772985</v>
      </c>
      <c r="AJ1051" t="s">
        <v>973</v>
      </c>
      <c r="AL1051">
        <v>-105.25475848</v>
      </c>
      <c r="AN1051" t="s">
        <v>1341</v>
      </c>
      <c r="AO1051">
        <v>2.801007661607526</v>
      </c>
      <c r="AP1051" t="s">
        <v>1521</v>
      </c>
      <c r="AQ1051">
        <v>2018</v>
      </c>
      <c r="AR1051">
        <v>43</v>
      </c>
    </row>
    <row r="1052" spans="1:44">
      <c r="A1052" t="s">
        <v>44</v>
      </c>
      <c r="B1052" s="2">
        <v>43405</v>
      </c>
      <c r="C1052" s="2">
        <v>43448</v>
      </c>
      <c r="D1052" t="s">
        <v>63</v>
      </c>
      <c r="E1052">
        <v>48</v>
      </c>
      <c r="F1052" t="s">
        <v>229</v>
      </c>
      <c r="G1052" t="s">
        <v>300</v>
      </c>
      <c r="J1052">
        <v>327.23001098</v>
      </c>
      <c r="K1052">
        <v>27</v>
      </c>
      <c r="L1052">
        <v>45</v>
      </c>
      <c r="M1052" t="s">
        <v>332</v>
      </c>
      <c r="N1052">
        <v>70</v>
      </c>
      <c r="O1052" t="s">
        <v>333</v>
      </c>
      <c r="P1052" t="s">
        <v>505</v>
      </c>
      <c r="Q1052" t="s">
        <v>831</v>
      </c>
      <c r="R1052" t="s">
        <v>956</v>
      </c>
      <c r="S1052" s="2">
        <v>43405</v>
      </c>
      <c r="T1052" t="s">
        <v>962</v>
      </c>
      <c r="U1052">
        <v>0</v>
      </c>
      <c r="V1052" t="s">
        <v>973</v>
      </c>
      <c r="X1052">
        <v>0</v>
      </c>
      <c r="AA1052">
        <v>0</v>
      </c>
      <c r="AB1052">
        <v>0</v>
      </c>
      <c r="AC1052" t="s">
        <v>1049</v>
      </c>
      <c r="AG1052">
        <v>0</v>
      </c>
      <c r="AI1052">
        <v>43.84772985</v>
      </c>
      <c r="AJ1052" t="s">
        <v>973</v>
      </c>
      <c r="AL1052">
        <v>-105.25475848</v>
      </c>
      <c r="AN1052" t="s">
        <v>1341</v>
      </c>
      <c r="AO1052">
        <v>2.801007661607526</v>
      </c>
      <c r="AP1052" t="s">
        <v>1521</v>
      </c>
      <c r="AQ1052">
        <v>2018</v>
      </c>
      <c r="AR1052">
        <v>43</v>
      </c>
    </row>
    <row r="1053" spans="1:44">
      <c r="A1053" t="s">
        <v>44</v>
      </c>
      <c r="B1053" s="2">
        <v>43782</v>
      </c>
      <c r="C1053" s="2">
        <v>43812</v>
      </c>
      <c r="D1053" t="s">
        <v>81</v>
      </c>
      <c r="E1053">
        <v>60</v>
      </c>
      <c r="F1053" t="s">
        <v>230</v>
      </c>
      <c r="G1053" t="s">
        <v>300</v>
      </c>
      <c r="J1053">
        <v>162.55999755</v>
      </c>
      <c r="K1053">
        <v>9</v>
      </c>
      <c r="L1053">
        <v>44</v>
      </c>
      <c r="M1053" t="s">
        <v>332</v>
      </c>
      <c r="N1053">
        <v>70</v>
      </c>
      <c r="O1053" t="s">
        <v>333</v>
      </c>
      <c r="P1053">
        <f>"03243/0356"</f>
        <v>0</v>
      </c>
      <c r="Q1053" t="s">
        <v>832</v>
      </c>
      <c r="R1053" t="s">
        <v>956</v>
      </c>
      <c r="S1053" s="2">
        <v>43782</v>
      </c>
      <c r="T1053" t="s">
        <v>963</v>
      </c>
      <c r="U1053">
        <v>0</v>
      </c>
      <c r="V1053" t="s">
        <v>973</v>
      </c>
      <c r="X1053">
        <v>0</v>
      </c>
      <c r="AA1053">
        <v>0</v>
      </c>
      <c r="AB1053">
        <v>0</v>
      </c>
      <c r="AC1053" t="s">
        <v>1049</v>
      </c>
      <c r="AG1053">
        <v>0</v>
      </c>
      <c r="AI1053">
        <v>43.80365768</v>
      </c>
      <c r="AJ1053" t="s">
        <v>973</v>
      </c>
      <c r="AL1053">
        <v>-105.27142912</v>
      </c>
      <c r="AN1053" t="s">
        <v>1340</v>
      </c>
      <c r="AO1053">
        <v>2.865158752303846</v>
      </c>
      <c r="AP1053" t="s">
        <v>1522</v>
      </c>
      <c r="AQ1053">
        <v>2019</v>
      </c>
      <c r="AR1053">
        <v>43</v>
      </c>
    </row>
    <row r="1054" spans="1:44">
      <c r="A1054" t="s">
        <v>44</v>
      </c>
      <c r="B1054" s="2">
        <v>43782</v>
      </c>
      <c r="C1054" s="2">
        <v>43812</v>
      </c>
      <c r="D1054" t="s">
        <v>81</v>
      </c>
      <c r="E1054">
        <v>60</v>
      </c>
      <c r="F1054" t="s">
        <v>230</v>
      </c>
      <c r="G1054" t="s">
        <v>300</v>
      </c>
      <c r="J1054">
        <v>162.55999755</v>
      </c>
      <c r="K1054">
        <v>9</v>
      </c>
      <c r="L1054">
        <v>44</v>
      </c>
      <c r="M1054" t="s">
        <v>332</v>
      </c>
      <c r="N1054">
        <v>70</v>
      </c>
      <c r="O1054" t="s">
        <v>333</v>
      </c>
      <c r="P1054">
        <f>"03243/0356"</f>
        <v>0</v>
      </c>
      <c r="Q1054" t="s">
        <v>832</v>
      </c>
      <c r="R1054" t="s">
        <v>956</v>
      </c>
      <c r="S1054" s="2">
        <v>43782</v>
      </c>
      <c r="T1054" t="s">
        <v>963</v>
      </c>
      <c r="U1054">
        <v>0</v>
      </c>
      <c r="V1054" t="s">
        <v>973</v>
      </c>
      <c r="X1054">
        <v>0</v>
      </c>
      <c r="AA1054">
        <v>0</v>
      </c>
      <c r="AB1054">
        <v>0</v>
      </c>
      <c r="AC1054" t="s">
        <v>1049</v>
      </c>
      <c r="AG1054">
        <v>0</v>
      </c>
      <c r="AI1054">
        <v>43.80365768</v>
      </c>
      <c r="AJ1054" t="s">
        <v>973</v>
      </c>
      <c r="AL1054">
        <v>-105.27142912</v>
      </c>
      <c r="AN1054" t="s">
        <v>1340</v>
      </c>
      <c r="AO1054">
        <v>2.865158752303846</v>
      </c>
      <c r="AP1054" t="s">
        <v>1522</v>
      </c>
      <c r="AQ1054">
        <v>2019</v>
      </c>
      <c r="AR1054">
        <v>43</v>
      </c>
    </row>
    <row r="1055" spans="1:44">
      <c r="A1055" t="s">
        <v>44</v>
      </c>
      <c r="B1055" s="2">
        <v>43782</v>
      </c>
      <c r="C1055" s="2">
        <v>43812</v>
      </c>
      <c r="D1055" t="s">
        <v>81</v>
      </c>
      <c r="E1055">
        <v>60</v>
      </c>
      <c r="F1055" t="s">
        <v>230</v>
      </c>
      <c r="G1055" t="s">
        <v>300</v>
      </c>
      <c r="J1055">
        <v>162.55999755</v>
      </c>
      <c r="K1055">
        <v>9</v>
      </c>
      <c r="L1055">
        <v>44</v>
      </c>
      <c r="M1055" t="s">
        <v>332</v>
      </c>
      <c r="N1055">
        <v>70</v>
      </c>
      <c r="O1055" t="s">
        <v>333</v>
      </c>
      <c r="P1055">
        <f>"03243/0356"</f>
        <v>0</v>
      </c>
      <c r="Q1055" t="s">
        <v>832</v>
      </c>
      <c r="R1055" t="s">
        <v>956</v>
      </c>
      <c r="S1055" s="2">
        <v>43782</v>
      </c>
      <c r="T1055" t="s">
        <v>963</v>
      </c>
      <c r="U1055">
        <v>0</v>
      </c>
      <c r="V1055" t="s">
        <v>973</v>
      </c>
      <c r="X1055">
        <v>0</v>
      </c>
      <c r="AA1055">
        <v>0</v>
      </c>
      <c r="AB1055">
        <v>0</v>
      </c>
      <c r="AC1055" t="s">
        <v>1049</v>
      </c>
      <c r="AG1055">
        <v>0</v>
      </c>
      <c r="AI1055">
        <v>43.80365768</v>
      </c>
      <c r="AJ1055" t="s">
        <v>973</v>
      </c>
      <c r="AL1055">
        <v>-105.27142912</v>
      </c>
      <c r="AN1055" t="s">
        <v>1340</v>
      </c>
      <c r="AO1055">
        <v>2.865158752303846</v>
      </c>
      <c r="AP1055" t="s">
        <v>1522</v>
      </c>
      <c r="AQ1055">
        <v>2019</v>
      </c>
      <c r="AR1055">
        <v>43</v>
      </c>
    </row>
    <row r="1056" spans="1:44">
      <c r="A1056" t="s">
        <v>44</v>
      </c>
      <c r="B1056" s="2">
        <v>43816</v>
      </c>
      <c r="C1056" s="2">
        <v>43864</v>
      </c>
      <c r="D1056" t="s">
        <v>128</v>
      </c>
      <c r="E1056">
        <v>48</v>
      </c>
      <c r="F1056" t="s">
        <v>231</v>
      </c>
      <c r="G1056" t="s">
        <v>300</v>
      </c>
      <c r="J1056">
        <v>162.55999755</v>
      </c>
      <c r="K1056">
        <v>9</v>
      </c>
      <c r="L1056">
        <v>44</v>
      </c>
      <c r="M1056" t="s">
        <v>332</v>
      </c>
      <c r="N1056">
        <v>70</v>
      </c>
      <c r="O1056" t="s">
        <v>333</v>
      </c>
      <c r="P1056">
        <f>"03251/0684"</f>
        <v>0</v>
      </c>
      <c r="Q1056" t="s">
        <v>833</v>
      </c>
      <c r="R1056" t="s">
        <v>956</v>
      </c>
      <c r="S1056" s="2">
        <v>43816</v>
      </c>
      <c r="T1056" t="s">
        <v>962</v>
      </c>
      <c r="U1056">
        <v>0</v>
      </c>
      <c r="V1056" t="s">
        <v>973</v>
      </c>
      <c r="X1056">
        <v>0</v>
      </c>
      <c r="AA1056">
        <v>0</v>
      </c>
      <c r="AB1056">
        <v>0</v>
      </c>
      <c r="AC1056" t="s">
        <v>1055</v>
      </c>
      <c r="AG1056">
        <v>0</v>
      </c>
      <c r="AI1056">
        <v>43.80365768</v>
      </c>
      <c r="AJ1056" t="s">
        <v>973</v>
      </c>
      <c r="AL1056">
        <v>-105.27142912</v>
      </c>
      <c r="AN1056" t="s">
        <v>1340</v>
      </c>
      <c r="AO1056">
        <v>2.865158752303846</v>
      </c>
      <c r="AP1056" t="s">
        <v>1522</v>
      </c>
      <c r="AQ1056">
        <v>2020</v>
      </c>
      <c r="AR1056">
        <v>43</v>
      </c>
    </row>
    <row r="1057" spans="1:44">
      <c r="A1057" t="s">
        <v>44</v>
      </c>
      <c r="B1057" s="2">
        <v>43816</v>
      </c>
      <c r="C1057" s="2">
        <v>43864</v>
      </c>
      <c r="D1057" t="s">
        <v>128</v>
      </c>
      <c r="E1057">
        <v>48</v>
      </c>
      <c r="F1057" t="s">
        <v>231</v>
      </c>
      <c r="G1057" t="s">
        <v>300</v>
      </c>
      <c r="J1057">
        <v>162.55999755</v>
      </c>
      <c r="K1057">
        <v>9</v>
      </c>
      <c r="L1057">
        <v>44</v>
      </c>
      <c r="M1057" t="s">
        <v>332</v>
      </c>
      <c r="N1057">
        <v>70</v>
      </c>
      <c r="O1057" t="s">
        <v>333</v>
      </c>
      <c r="P1057">
        <f>"03251/0684"</f>
        <v>0</v>
      </c>
      <c r="Q1057" t="s">
        <v>833</v>
      </c>
      <c r="R1057" t="s">
        <v>956</v>
      </c>
      <c r="S1057" s="2">
        <v>43816</v>
      </c>
      <c r="T1057" t="s">
        <v>962</v>
      </c>
      <c r="U1057">
        <v>0</v>
      </c>
      <c r="V1057" t="s">
        <v>973</v>
      </c>
      <c r="X1057">
        <v>0</v>
      </c>
      <c r="AA1057">
        <v>0</v>
      </c>
      <c r="AB1057">
        <v>0</v>
      </c>
      <c r="AC1057" t="s">
        <v>1055</v>
      </c>
      <c r="AG1057">
        <v>0</v>
      </c>
      <c r="AI1057">
        <v>43.80365768</v>
      </c>
      <c r="AJ1057" t="s">
        <v>973</v>
      </c>
      <c r="AL1057">
        <v>-105.27142912</v>
      </c>
      <c r="AN1057" t="s">
        <v>1340</v>
      </c>
      <c r="AO1057">
        <v>2.865158752303846</v>
      </c>
      <c r="AP1057" t="s">
        <v>1522</v>
      </c>
      <c r="AQ1057">
        <v>2020</v>
      </c>
      <c r="AR1057">
        <v>43</v>
      </c>
    </row>
    <row r="1058" spans="1:44">
      <c r="A1058" t="s">
        <v>44</v>
      </c>
      <c r="B1058" s="2">
        <v>43305</v>
      </c>
      <c r="C1058" s="2">
        <v>43325</v>
      </c>
      <c r="D1058" t="s">
        <v>120</v>
      </c>
      <c r="E1058">
        <v>48</v>
      </c>
      <c r="F1058" t="s">
        <v>217</v>
      </c>
      <c r="G1058" t="s">
        <v>300</v>
      </c>
      <c r="H1058">
        <v>0.1875</v>
      </c>
      <c r="J1058">
        <v>841.9699707</v>
      </c>
      <c r="K1058">
        <v>2</v>
      </c>
      <c r="L1058">
        <v>44</v>
      </c>
      <c r="M1058" t="s">
        <v>332</v>
      </c>
      <c r="N1058">
        <v>70</v>
      </c>
      <c r="O1058" t="s">
        <v>333</v>
      </c>
      <c r="P1058" t="s">
        <v>491</v>
      </c>
      <c r="Q1058" t="s">
        <v>815</v>
      </c>
      <c r="R1058" t="s">
        <v>954</v>
      </c>
      <c r="S1058" s="2">
        <v>43305</v>
      </c>
      <c r="T1058" t="s">
        <v>962</v>
      </c>
      <c r="U1058">
        <v>1</v>
      </c>
      <c r="V1058" t="s">
        <v>973</v>
      </c>
      <c r="X1058">
        <v>12</v>
      </c>
      <c r="AA1058">
        <v>0</v>
      </c>
      <c r="AB1058">
        <v>0</v>
      </c>
      <c r="AC1058" t="s">
        <v>1049</v>
      </c>
      <c r="AG1058">
        <v>0</v>
      </c>
      <c r="AI1058">
        <v>43.8182571</v>
      </c>
      <c r="AJ1058" t="s">
        <v>973</v>
      </c>
      <c r="AL1058">
        <v>-105.23080867</v>
      </c>
      <c r="AN1058" t="s">
        <v>1326</v>
      </c>
      <c r="AO1058">
        <v>0.6735723486264079</v>
      </c>
      <c r="AP1058" t="s">
        <v>1526</v>
      </c>
      <c r="AQ1058">
        <v>2018</v>
      </c>
      <c r="AR1058">
        <v>43</v>
      </c>
    </row>
    <row r="1059" spans="1:44">
      <c r="A1059" t="s">
        <v>44</v>
      </c>
      <c r="B1059" s="2">
        <v>43305</v>
      </c>
      <c r="C1059" s="2">
        <v>43325</v>
      </c>
      <c r="D1059" t="s">
        <v>120</v>
      </c>
      <c r="E1059">
        <v>48</v>
      </c>
      <c r="F1059" t="s">
        <v>217</v>
      </c>
      <c r="G1059" t="s">
        <v>300</v>
      </c>
      <c r="H1059">
        <v>0.1875</v>
      </c>
      <c r="J1059">
        <v>841.9699707</v>
      </c>
      <c r="K1059">
        <v>12</v>
      </c>
      <c r="L1059">
        <v>44</v>
      </c>
      <c r="M1059" t="s">
        <v>332</v>
      </c>
      <c r="N1059">
        <v>70</v>
      </c>
      <c r="O1059" t="s">
        <v>333</v>
      </c>
      <c r="P1059" t="s">
        <v>491</v>
      </c>
      <c r="Q1059" t="s">
        <v>815</v>
      </c>
      <c r="R1059" t="s">
        <v>954</v>
      </c>
      <c r="S1059" s="2">
        <v>43305</v>
      </c>
      <c r="T1059" t="s">
        <v>962</v>
      </c>
      <c r="U1059">
        <v>1</v>
      </c>
      <c r="V1059" t="s">
        <v>973</v>
      </c>
      <c r="X1059">
        <v>12</v>
      </c>
      <c r="AA1059">
        <v>0</v>
      </c>
      <c r="AB1059">
        <v>0</v>
      </c>
      <c r="AC1059" t="s">
        <v>1049</v>
      </c>
      <c r="AG1059">
        <v>0</v>
      </c>
      <c r="AI1059">
        <v>43.80379544</v>
      </c>
      <c r="AJ1059" t="s">
        <v>973</v>
      </c>
      <c r="AL1059">
        <v>-105.21072726</v>
      </c>
      <c r="AN1059" t="s">
        <v>1325</v>
      </c>
      <c r="AO1059">
        <v>1.001337055205712</v>
      </c>
      <c r="AP1059" t="s">
        <v>1523</v>
      </c>
      <c r="AQ1059">
        <v>2018</v>
      </c>
      <c r="AR1059">
        <v>43</v>
      </c>
    </row>
    <row r="1060" spans="1:44">
      <c r="A1060" t="s">
        <v>44</v>
      </c>
      <c r="B1060" s="2">
        <v>43305</v>
      </c>
      <c r="C1060" s="2">
        <v>43325</v>
      </c>
      <c r="D1060" t="s">
        <v>120</v>
      </c>
      <c r="E1060">
        <v>48</v>
      </c>
      <c r="F1060" t="s">
        <v>217</v>
      </c>
      <c r="G1060" t="s">
        <v>300</v>
      </c>
      <c r="H1060">
        <v>0.1875</v>
      </c>
      <c r="J1060">
        <v>841.9699707</v>
      </c>
      <c r="K1060">
        <v>11</v>
      </c>
      <c r="L1060">
        <v>44</v>
      </c>
      <c r="M1060" t="s">
        <v>332</v>
      </c>
      <c r="N1060">
        <v>70</v>
      </c>
      <c r="O1060" t="s">
        <v>333</v>
      </c>
      <c r="P1060" t="s">
        <v>491</v>
      </c>
      <c r="Q1060" t="s">
        <v>815</v>
      </c>
      <c r="R1060" t="s">
        <v>954</v>
      </c>
      <c r="S1060" s="2">
        <v>43305</v>
      </c>
      <c r="T1060" t="s">
        <v>962</v>
      </c>
      <c r="U1060">
        <v>1</v>
      </c>
      <c r="V1060" t="s">
        <v>973</v>
      </c>
      <c r="X1060">
        <v>12</v>
      </c>
      <c r="AA1060">
        <v>0</v>
      </c>
      <c r="AB1060">
        <v>0</v>
      </c>
      <c r="AC1060" t="s">
        <v>1049</v>
      </c>
      <c r="AG1060">
        <v>0</v>
      </c>
      <c r="AI1060">
        <v>43.80375335</v>
      </c>
      <c r="AJ1060" t="s">
        <v>973</v>
      </c>
      <c r="AL1060">
        <v>-105.23078567</v>
      </c>
      <c r="AN1060" t="s">
        <v>1330</v>
      </c>
      <c r="AO1060">
        <v>1.16074489896195</v>
      </c>
      <c r="AP1060" t="s">
        <v>1522</v>
      </c>
      <c r="AQ1060">
        <v>2018</v>
      </c>
      <c r="AR1060">
        <v>43</v>
      </c>
    </row>
    <row r="1061" spans="1:44">
      <c r="A1061" t="s">
        <v>44</v>
      </c>
      <c r="B1061" s="2">
        <v>43305</v>
      </c>
      <c r="C1061" s="2">
        <v>43325</v>
      </c>
      <c r="D1061" t="s">
        <v>120</v>
      </c>
      <c r="E1061">
        <v>48</v>
      </c>
      <c r="F1061" t="s">
        <v>217</v>
      </c>
      <c r="G1061" t="s">
        <v>300</v>
      </c>
      <c r="H1061">
        <v>0.1875</v>
      </c>
      <c r="J1061">
        <v>841.9699707</v>
      </c>
      <c r="K1061">
        <v>14</v>
      </c>
      <c r="L1061">
        <v>44</v>
      </c>
      <c r="M1061" t="s">
        <v>332</v>
      </c>
      <c r="N1061">
        <v>70</v>
      </c>
      <c r="O1061" t="s">
        <v>333</v>
      </c>
      <c r="P1061" t="s">
        <v>491</v>
      </c>
      <c r="Q1061" t="s">
        <v>815</v>
      </c>
      <c r="R1061" t="s">
        <v>954</v>
      </c>
      <c r="S1061" s="2">
        <v>43305</v>
      </c>
      <c r="T1061" t="s">
        <v>962</v>
      </c>
      <c r="U1061">
        <v>1</v>
      </c>
      <c r="V1061" t="s">
        <v>973</v>
      </c>
      <c r="X1061">
        <v>12</v>
      </c>
      <c r="AA1061">
        <v>0</v>
      </c>
      <c r="AB1061">
        <v>0</v>
      </c>
      <c r="AC1061" t="s">
        <v>1049</v>
      </c>
      <c r="AG1061">
        <v>0</v>
      </c>
      <c r="AI1061">
        <v>43.78920382</v>
      </c>
      <c r="AJ1061" t="s">
        <v>973</v>
      </c>
      <c r="AL1061">
        <v>-105.23080081</v>
      </c>
      <c r="AN1061" t="s">
        <v>1332</v>
      </c>
      <c r="AO1061">
        <v>2.063877139356225</v>
      </c>
      <c r="AP1061" t="s">
        <v>1522</v>
      </c>
      <c r="AQ1061">
        <v>2018</v>
      </c>
      <c r="AR1061">
        <v>43</v>
      </c>
    </row>
    <row r="1062" spans="1:44">
      <c r="A1062" t="s">
        <v>44</v>
      </c>
      <c r="B1062" s="2">
        <v>43305</v>
      </c>
      <c r="C1062" s="2">
        <v>43325</v>
      </c>
      <c r="D1062" t="s">
        <v>120</v>
      </c>
      <c r="E1062">
        <v>48</v>
      </c>
      <c r="F1062" t="s">
        <v>217</v>
      </c>
      <c r="G1062" t="s">
        <v>300</v>
      </c>
      <c r="H1062">
        <v>0.1875</v>
      </c>
      <c r="J1062">
        <v>841.9699707</v>
      </c>
      <c r="K1062">
        <v>14</v>
      </c>
      <c r="L1062">
        <v>44</v>
      </c>
      <c r="M1062" t="s">
        <v>332</v>
      </c>
      <c r="N1062">
        <v>70</v>
      </c>
      <c r="O1062" t="s">
        <v>333</v>
      </c>
      <c r="P1062" t="s">
        <v>491</v>
      </c>
      <c r="Q1062" t="s">
        <v>815</v>
      </c>
      <c r="R1062" t="s">
        <v>954</v>
      </c>
      <c r="S1062" s="2">
        <v>43305</v>
      </c>
      <c r="T1062" t="s">
        <v>962</v>
      </c>
      <c r="U1062">
        <v>1</v>
      </c>
      <c r="V1062" t="s">
        <v>973</v>
      </c>
      <c r="X1062">
        <v>12</v>
      </c>
      <c r="AA1062">
        <v>0</v>
      </c>
      <c r="AB1062">
        <v>0</v>
      </c>
      <c r="AC1062" t="s">
        <v>1049</v>
      </c>
      <c r="AG1062">
        <v>0</v>
      </c>
      <c r="AI1062">
        <v>43.78920382</v>
      </c>
      <c r="AJ1062" t="s">
        <v>973</v>
      </c>
      <c r="AL1062">
        <v>-105.23080081</v>
      </c>
      <c r="AN1062" t="s">
        <v>1332</v>
      </c>
      <c r="AO1062">
        <v>2.063877139356225</v>
      </c>
      <c r="AP1062" t="s">
        <v>1522</v>
      </c>
      <c r="AQ1062">
        <v>2018</v>
      </c>
      <c r="AR1062">
        <v>43</v>
      </c>
    </row>
    <row r="1063" spans="1:44">
      <c r="A1063" t="s">
        <v>44</v>
      </c>
      <c r="B1063" s="2">
        <v>43305</v>
      </c>
      <c r="C1063" s="2">
        <v>43325</v>
      </c>
      <c r="D1063" t="s">
        <v>120</v>
      </c>
      <c r="E1063">
        <v>48</v>
      </c>
      <c r="F1063" t="s">
        <v>217</v>
      </c>
      <c r="G1063" t="s">
        <v>300</v>
      </c>
      <c r="H1063">
        <v>0.1875</v>
      </c>
      <c r="J1063">
        <v>841.9699707</v>
      </c>
      <c r="K1063">
        <v>12</v>
      </c>
      <c r="L1063">
        <v>44</v>
      </c>
      <c r="M1063" t="s">
        <v>332</v>
      </c>
      <c r="N1063">
        <v>70</v>
      </c>
      <c r="O1063" t="s">
        <v>333</v>
      </c>
      <c r="P1063" t="s">
        <v>491</v>
      </c>
      <c r="Q1063" t="s">
        <v>815</v>
      </c>
      <c r="R1063" t="s">
        <v>954</v>
      </c>
      <c r="S1063" s="2">
        <v>43305</v>
      </c>
      <c r="T1063" t="s">
        <v>962</v>
      </c>
      <c r="U1063">
        <v>1</v>
      </c>
      <c r="V1063" t="s">
        <v>973</v>
      </c>
      <c r="X1063">
        <v>12</v>
      </c>
      <c r="AA1063">
        <v>0</v>
      </c>
      <c r="AB1063">
        <v>0</v>
      </c>
      <c r="AC1063" t="s">
        <v>1049</v>
      </c>
      <c r="AG1063">
        <v>0</v>
      </c>
      <c r="AI1063">
        <v>43.80379544</v>
      </c>
      <c r="AJ1063" t="s">
        <v>973</v>
      </c>
      <c r="AL1063">
        <v>-105.21072726</v>
      </c>
      <c r="AN1063" t="s">
        <v>1325</v>
      </c>
      <c r="AO1063">
        <v>1.001337055205712</v>
      </c>
      <c r="AP1063" t="s">
        <v>1523</v>
      </c>
      <c r="AQ1063">
        <v>2018</v>
      </c>
      <c r="AR1063">
        <v>43</v>
      </c>
    </row>
    <row r="1064" spans="1:44">
      <c r="A1064" t="s">
        <v>44</v>
      </c>
      <c r="B1064" s="2">
        <v>43305</v>
      </c>
      <c r="C1064" s="2">
        <v>43325</v>
      </c>
      <c r="D1064" t="s">
        <v>120</v>
      </c>
      <c r="E1064">
        <v>48</v>
      </c>
      <c r="F1064" t="s">
        <v>217</v>
      </c>
      <c r="G1064" t="s">
        <v>300</v>
      </c>
      <c r="H1064">
        <v>0.1875</v>
      </c>
      <c r="J1064">
        <v>841.9699707</v>
      </c>
      <c r="K1064">
        <v>2</v>
      </c>
      <c r="L1064">
        <v>44</v>
      </c>
      <c r="M1064" t="s">
        <v>332</v>
      </c>
      <c r="N1064">
        <v>70</v>
      </c>
      <c r="O1064" t="s">
        <v>333</v>
      </c>
      <c r="P1064" t="s">
        <v>491</v>
      </c>
      <c r="Q1064" t="s">
        <v>815</v>
      </c>
      <c r="R1064" t="s">
        <v>954</v>
      </c>
      <c r="S1064" s="2">
        <v>43305</v>
      </c>
      <c r="T1064" t="s">
        <v>962</v>
      </c>
      <c r="U1064">
        <v>1</v>
      </c>
      <c r="V1064" t="s">
        <v>973</v>
      </c>
      <c r="X1064">
        <v>12</v>
      </c>
      <c r="AA1064">
        <v>0</v>
      </c>
      <c r="AB1064">
        <v>0</v>
      </c>
      <c r="AC1064" t="s">
        <v>1049</v>
      </c>
      <c r="AG1064">
        <v>0</v>
      </c>
      <c r="AI1064">
        <v>43.8182571</v>
      </c>
      <c r="AJ1064" t="s">
        <v>973</v>
      </c>
      <c r="AL1064">
        <v>-105.23080867</v>
      </c>
      <c r="AN1064" t="s">
        <v>1326</v>
      </c>
      <c r="AO1064">
        <v>0.6735723486264079</v>
      </c>
      <c r="AP1064" t="s">
        <v>1526</v>
      </c>
      <c r="AQ1064">
        <v>2018</v>
      </c>
      <c r="AR1064">
        <v>43</v>
      </c>
    </row>
    <row r="1065" spans="1:44">
      <c r="A1065" t="s">
        <v>44</v>
      </c>
      <c r="B1065" s="2">
        <v>43305</v>
      </c>
      <c r="C1065" s="2">
        <v>43325</v>
      </c>
      <c r="D1065" t="s">
        <v>120</v>
      </c>
      <c r="E1065">
        <v>48</v>
      </c>
      <c r="F1065" t="s">
        <v>217</v>
      </c>
      <c r="G1065" t="s">
        <v>300</v>
      </c>
      <c r="H1065">
        <v>0.1875</v>
      </c>
      <c r="J1065">
        <v>841.9699707</v>
      </c>
      <c r="K1065">
        <v>14</v>
      </c>
      <c r="L1065">
        <v>44</v>
      </c>
      <c r="M1065" t="s">
        <v>332</v>
      </c>
      <c r="N1065">
        <v>70</v>
      </c>
      <c r="O1065" t="s">
        <v>333</v>
      </c>
      <c r="P1065" t="s">
        <v>491</v>
      </c>
      <c r="Q1065" t="s">
        <v>815</v>
      </c>
      <c r="R1065" t="s">
        <v>954</v>
      </c>
      <c r="S1065" s="2">
        <v>43305</v>
      </c>
      <c r="T1065" t="s">
        <v>962</v>
      </c>
      <c r="U1065">
        <v>1</v>
      </c>
      <c r="V1065" t="s">
        <v>973</v>
      </c>
      <c r="X1065">
        <v>12</v>
      </c>
      <c r="AA1065">
        <v>0</v>
      </c>
      <c r="AB1065">
        <v>0</v>
      </c>
      <c r="AC1065" t="s">
        <v>1049</v>
      </c>
      <c r="AG1065">
        <v>0</v>
      </c>
      <c r="AI1065">
        <v>43.78920382</v>
      </c>
      <c r="AJ1065" t="s">
        <v>973</v>
      </c>
      <c r="AL1065">
        <v>-105.23080081</v>
      </c>
      <c r="AN1065" t="s">
        <v>1332</v>
      </c>
      <c r="AO1065">
        <v>2.063877139356225</v>
      </c>
      <c r="AP1065" t="s">
        <v>1522</v>
      </c>
      <c r="AQ1065">
        <v>2018</v>
      </c>
      <c r="AR1065">
        <v>43</v>
      </c>
    </row>
    <row r="1066" spans="1:44">
      <c r="A1066" t="s">
        <v>44</v>
      </c>
      <c r="B1066" s="2">
        <v>43305</v>
      </c>
      <c r="C1066" s="2">
        <v>43325</v>
      </c>
      <c r="D1066" t="s">
        <v>120</v>
      </c>
      <c r="E1066">
        <v>48</v>
      </c>
      <c r="F1066" t="s">
        <v>217</v>
      </c>
      <c r="G1066" t="s">
        <v>300</v>
      </c>
      <c r="H1066">
        <v>0.1875</v>
      </c>
      <c r="J1066">
        <v>841.9699707</v>
      </c>
      <c r="K1066">
        <v>2</v>
      </c>
      <c r="L1066">
        <v>44</v>
      </c>
      <c r="M1066" t="s">
        <v>332</v>
      </c>
      <c r="N1066">
        <v>70</v>
      </c>
      <c r="O1066" t="s">
        <v>333</v>
      </c>
      <c r="P1066" t="s">
        <v>491</v>
      </c>
      <c r="Q1066" t="s">
        <v>815</v>
      </c>
      <c r="R1066" t="s">
        <v>954</v>
      </c>
      <c r="S1066" s="2">
        <v>43305</v>
      </c>
      <c r="T1066" t="s">
        <v>962</v>
      </c>
      <c r="U1066">
        <v>1</v>
      </c>
      <c r="V1066" t="s">
        <v>973</v>
      </c>
      <c r="X1066">
        <v>12</v>
      </c>
      <c r="AA1066">
        <v>0</v>
      </c>
      <c r="AB1066">
        <v>0</v>
      </c>
      <c r="AC1066" t="s">
        <v>1049</v>
      </c>
      <c r="AG1066">
        <v>0</v>
      </c>
      <c r="AI1066">
        <v>43.8182571</v>
      </c>
      <c r="AJ1066" t="s">
        <v>973</v>
      </c>
      <c r="AL1066">
        <v>-105.23080867</v>
      </c>
      <c r="AN1066" t="s">
        <v>1326</v>
      </c>
      <c r="AO1066">
        <v>0.6735723486264079</v>
      </c>
      <c r="AP1066" t="s">
        <v>1526</v>
      </c>
      <c r="AQ1066">
        <v>2018</v>
      </c>
      <c r="AR1066">
        <v>43</v>
      </c>
    </row>
    <row r="1067" spans="1:44">
      <c r="A1067" t="s">
        <v>44</v>
      </c>
      <c r="B1067" s="2">
        <v>43305</v>
      </c>
      <c r="C1067" s="2">
        <v>43325</v>
      </c>
      <c r="D1067" t="s">
        <v>120</v>
      </c>
      <c r="E1067">
        <v>48</v>
      </c>
      <c r="F1067" t="s">
        <v>217</v>
      </c>
      <c r="G1067" t="s">
        <v>300</v>
      </c>
      <c r="H1067">
        <v>0.1875</v>
      </c>
      <c r="J1067">
        <v>841.9699707</v>
      </c>
      <c r="K1067">
        <v>12</v>
      </c>
      <c r="L1067">
        <v>44</v>
      </c>
      <c r="M1067" t="s">
        <v>332</v>
      </c>
      <c r="N1067">
        <v>70</v>
      </c>
      <c r="O1067" t="s">
        <v>333</v>
      </c>
      <c r="P1067" t="s">
        <v>491</v>
      </c>
      <c r="Q1067" t="s">
        <v>815</v>
      </c>
      <c r="R1067" t="s">
        <v>954</v>
      </c>
      <c r="S1067" s="2">
        <v>43305</v>
      </c>
      <c r="T1067" t="s">
        <v>962</v>
      </c>
      <c r="U1067">
        <v>1</v>
      </c>
      <c r="V1067" t="s">
        <v>973</v>
      </c>
      <c r="X1067">
        <v>12</v>
      </c>
      <c r="AA1067">
        <v>0</v>
      </c>
      <c r="AB1067">
        <v>0</v>
      </c>
      <c r="AC1067" t="s">
        <v>1049</v>
      </c>
      <c r="AG1067">
        <v>0</v>
      </c>
      <c r="AI1067">
        <v>43.80379544</v>
      </c>
      <c r="AJ1067" t="s">
        <v>973</v>
      </c>
      <c r="AL1067">
        <v>-105.21072726</v>
      </c>
      <c r="AN1067" t="s">
        <v>1325</v>
      </c>
      <c r="AO1067">
        <v>1.001337055205712</v>
      </c>
      <c r="AP1067" t="s">
        <v>1523</v>
      </c>
      <c r="AQ1067">
        <v>2018</v>
      </c>
      <c r="AR1067">
        <v>43</v>
      </c>
    </row>
    <row r="1068" spans="1:44">
      <c r="A1068" t="s">
        <v>44</v>
      </c>
      <c r="B1068" s="2">
        <v>43305</v>
      </c>
      <c r="C1068" s="2">
        <v>43325</v>
      </c>
      <c r="D1068" t="s">
        <v>120</v>
      </c>
      <c r="E1068">
        <v>48</v>
      </c>
      <c r="F1068" t="s">
        <v>217</v>
      </c>
      <c r="G1068" t="s">
        <v>300</v>
      </c>
      <c r="H1068">
        <v>0.1875</v>
      </c>
      <c r="J1068">
        <v>841.9699707</v>
      </c>
      <c r="K1068">
        <v>11</v>
      </c>
      <c r="L1068">
        <v>44</v>
      </c>
      <c r="M1068" t="s">
        <v>332</v>
      </c>
      <c r="N1068">
        <v>70</v>
      </c>
      <c r="O1068" t="s">
        <v>333</v>
      </c>
      <c r="P1068" t="s">
        <v>491</v>
      </c>
      <c r="Q1068" t="s">
        <v>815</v>
      </c>
      <c r="R1068" t="s">
        <v>954</v>
      </c>
      <c r="S1068" s="2">
        <v>43305</v>
      </c>
      <c r="T1068" t="s">
        <v>962</v>
      </c>
      <c r="U1068">
        <v>1</v>
      </c>
      <c r="V1068" t="s">
        <v>973</v>
      </c>
      <c r="X1068">
        <v>12</v>
      </c>
      <c r="AA1068">
        <v>0</v>
      </c>
      <c r="AB1068">
        <v>0</v>
      </c>
      <c r="AC1068" t="s">
        <v>1049</v>
      </c>
      <c r="AG1068">
        <v>0</v>
      </c>
      <c r="AI1068">
        <v>43.80375335</v>
      </c>
      <c r="AJ1068" t="s">
        <v>973</v>
      </c>
      <c r="AL1068">
        <v>-105.23078567</v>
      </c>
      <c r="AN1068" t="s">
        <v>1330</v>
      </c>
      <c r="AO1068">
        <v>1.16074489896195</v>
      </c>
      <c r="AP1068" t="s">
        <v>1522</v>
      </c>
      <c r="AQ1068">
        <v>2018</v>
      </c>
      <c r="AR1068">
        <v>43</v>
      </c>
    </row>
    <row r="1069" spans="1:44">
      <c r="A1069" t="s">
        <v>44</v>
      </c>
      <c r="B1069" s="2">
        <v>43305</v>
      </c>
      <c r="C1069" s="2">
        <v>43325</v>
      </c>
      <c r="D1069" t="s">
        <v>120</v>
      </c>
      <c r="E1069">
        <v>48</v>
      </c>
      <c r="F1069" t="s">
        <v>217</v>
      </c>
      <c r="G1069" t="s">
        <v>300</v>
      </c>
      <c r="H1069">
        <v>0.1875</v>
      </c>
      <c r="J1069">
        <v>841.9699707</v>
      </c>
      <c r="K1069">
        <v>2</v>
      </c>
      <c r="L1069">
        <v>44</v>
      </c>
      <c r="M1069" t="s">
        <v>332</v>
      </c>
      <c r="N1069">
        <v>70</v>
      </c>
      <c r="O1069" t="s">
        <v>333</v>
      </c>
      <c r="P1069" t="s">
        <v>491</v>
      </c>
      <c r="Q1069" t="s">
        <v>815</v>
      </c>
      <c r="R1069" t="s">
        <v>954</v>
      </c>
      <c r="S1069" s="2">
        <v>43305</v>
      </c>
      <c r="T1069" t="s">
        <v>962</v>
      </c>
      <c r="U1069">
        <v>1</v>
      </c>
      <c r="V1069" t="s">
        <v>973</v>
      </c>
      <c r="X1069">
        <v>12</v>
      </c>
      <c r="AA1069">
        <v>0</v>
      </c>
      <c r="AB1069">
        <v>0</v>
      </c>
      <c r="AC1069" t="s">
        <v>1049</v>
      </c>
      <c r="AG1069">
        <v>0</v>
      </c>
      <c r="AI1069">
        <v>43.8182571</v>
      </c>
      <c r="AJ1069" t="s">
        <v>973</v>
      </c>
      <c r="AL1069">
        <v>-105.23080867</v>
      </c>
      <c r="AN1069" t="s">
        <v>1326</v>
      </c>
      <c r="AO1069">
        <v>0.6735723486264079</v>
      </c>
      <c r="AP1069" t="s">
        <v>1526</v>
      </c>
      <c r="AQ1069">
        <v>2018</v>
      </c>
      <c r="AR1069">
        <v>43</v>
      </c>
    </row>
    <row r="1070" spans="1:44">
      <c r="A1070" t="s">
        <v>44</v>
      </c>
      <c r="B1070" s="2">
        <v>43305</v>
      </c>
      <c r="C1070" s="2">
        <v>43325</v>
      </c>
      <c r="D1070" t="s">
        <v>120</v>
      </c>
      <c r="E1070">
        <v>48</v>
      </c>
      <c r="F1070" t="s">
        <v>217</v>
      </c>
      <c r="G1070" t="s">
        <v>300</v>
      </c>
      <c r="H1070">
        <v>0.1875</v>
      </c>
      <c r="J1070">
        <v>841.9699707</v>
      </c>
      <c r="K1070">
        <v>14</v>
      </c>
      <c r="L1070">
        <v>44</v>
      </c>
      <c r="M1070" t="s">
        <v>332</v>
      </c>
      <c r="N1070">
        <v>70</v>
      </c>
      <c r="O1070" t="s">
        <v>333</v>
      </c>
      <c r="P1070" t="s">
        <v>491</v>
      </c>
      <c r="Q1070" t="s">
        <v>815</v>
      </c>
      <c r="R1070" t="s">
        <v>954</v>
      </c>
      <c r="S1070" s="2">
        <v>43305</v>
      </c>
      <c r="T1070" t="s">
        <v>962</v>
      </c>
      <c r="U1070">
        <v>1</v>
      </c>
      <c r="V1070" t="s">
        <v>973</v>
      </c>
      <c r="X1070">
        <v>12</v>
      </c>
      <c r="AA1070">
        <v>0</v>
      </c>
      <c r="AB1070">
        <v>0</v>
      </c>
      <c r="AC1070" t="s">
        <v>1049</v>
      </c>
      <c r="AG1070">
        <v>0</v>
      </c>
      <c r="AI1070">
        <v>43.78920382</v>
      </c>
      <c r="AJ1070" t="s">
        <v>973</v>
      </c>
      <c r="AL1070">
        <v>-105.23080081</v>
      </c>
      <c r="AN1070" t="s">
        <v>1332</v>
      </c>
      <c r="AO1070">
        <v>2.063877139356225</v>
      </c>
      <c r="AP1070" t="s">
        <v>1522</v>
      </c>
      <c r="AQ1070">
        <v>2018</v>
      </c>
      <c r="AR1070">
        <v>43</v>
      </c>
    </row>
    <row r="1071" spans="1:44">
      <c r="A1071" t="s">
        <v>44</v>
      </c>
      <c r="B1071" s="2">
        <v>43305</v>
      </c>
      <c r="C1071" s="2">
        <v>43325</v>
      </c>
      <c r="D1071" t="s">
        <v>120</v>
      </c>
      <c r="E1071">
        <v>48</v>
      </c>
      <c r="F1071" t="s">
        <v>217</v>
      </c>
      <c r="G1071" t="s">
        <v>300</v>
      </c>
      <c r="H1071">
        <v>0.1875</v>
      </c>
      <c r="J1071">
        <v>480</v>
      </c>
      <c r="K1071">
        <v>26</v>
      </c>
      <c r="L1071">
        <v>45</v>
      </c>
      <c r="M1071" t="s">
        <v>332</v>
      </c>
      <c r="N1071">
        <v>70</v>
      </c>
      <c r="O1071" t="s">
        <v>333</v>
      </c>
      <c r="P1071" t="s">
        <v>492</v>
      </c>
      <c r="Q1071" t="s">
        <v>816</v>
      </c>
      <c r="R1071" t="s">
        <v>954</v>
      </c>
      <c r="S1071" s="2">
        <v>43305</v>
      </c>
      <c r="T1071" t="s">
        <v>962</v>
      </c>
      <c r="U1071">
        <v>1</v>
      </c>
      <c r="V1071" t="s">
        <v>973</v>
      </c>
      <c r="X1071">
        <v>12</v>
      </c>
      <c r="AA1071">
        <v>0</v>
      </c>
      <c r="AB1071">
        <v>0</v>
      </c>
      <c r="AC1071" t="s">
        <v>1053</v>
      </c>
      <c r="AG1071">
        <v>0</v>
      </c>
      <c r="AI1071">
        <v>43.84771472</v>
      </c>
      <c r="AJ1071" t="s">
        <v>973</v>
      </c>
      <c r="AL1071">
        <v>-105.2340744</v>
      </c>
      <c r="AN1071" t="s">
        <v>1334</v>
      </c>
      <c r="AO1071">
        <v>2.246993889693865</v>
      </c>
      <c r="AP1071" t="s">
        <v>1521</v>
      </c>
      <c r="AQ1071">
        <v>2018</v>
      </c>
      <c r="AR1071">
        <v>43</v>
      </c>
    </row>
    <row r="1072" spans="1:44">
      <c r="A1072" t="s">
        <v>44</v>
      </c>
      <c r="B1072" s="2">
        <v>43305</v>
      </c>
      <c r="C1072" s="2">
        <v>43325</v>
      </c>
      <c r="D1072" t="s">
        <v>120</v>
      </c>
      <c r="E1072">
        <v>48</v>
      </c>
      <c r="F1072" t="s">
        <v>217</v>
      </c>
      <c r="G1072" t="s">
        <v>300</v>
      </c>
      <c r="H1072">
        <v>0.1875</v>
      </c>
      <c r="J1072">
        <v>480</v>
      </c>
      <c r="K1072">
        <v>26</v>
      </c>
      <c r="L1072">
        <v>45</v>
      </c>
      <c r="M1072" t="s">
        <v>332</v>
      </c>
      <c r="N1072">
        <v>70</v>
      </c>
      <c r="O1072" t="s">
        <v>333</v>
      </c>
      <c r="P1072" t="s">
        <v>492</v>
      </c>
      <c r="Q1072" t="s">
        <v>816</v>
      </c>
      <c r="R1072" t="s">
        <v>954</v>
      </c>
      <c r="S1072" s="2">
        <v>43305</v>
      </c>
      <c r="T1072" t="s">
        <v>962</v>
      </c>
      <c r="U1072">
        <v>1</v>
      </c>
      <c r="V1072" t="s">
        <v>973</v>
      </c>
      <c r="X1072">
        <v>12</v>
      </c>
      <c r="AA1072">
        <v>0</v>
      </c>
      <c r="AB1072">
        <v>0</v>
      </c>
      <c r="AC1072" t="s">
        <v>1053</v>
      </c>
      <c r="AG1072">
        <v>0</v>
      </c>
      <c r="AI1072">
        <v>43.84771472</v>
      </c>
      <c r="AJ1072" t="s">
        <v>973</v>
      </c>
      <c r="AL1072">
        <v>-105.2340744</v>
      </c>
      <c r="AN1072" t="s">
        <v>1334</v>
      </c>
      <c r="AO1072">
        <v>2.246993889693865</v>
      </c>
      <c r="AP1072" t="s">
        <v>1521</v>
      </c>
      <c r="AQ1072">
        <v>2018</v>
      </c>
      <c r="AR1072">
        <v>43</v>
      </c>
    </row>
    <row r="1073" spans="1:44">
      <c r="A1073" t="s">
        <v>44</v>
      </c>
      <c r="B1073" s="2">
        <v>43305</v>
      </c>
      <c r="C1073" s="2">
        <v>43325</v>
      </c>
      <c r="D1073" t="s">
        <v>120</v>
      </c>
      <c r="E1073">
        <v>48</v>
      </c>
      <c r="F1073" t="s">
        <v>217</v>
      </c>
      <c r="G1073" t="s">
        <v>300</v>
      </c>
      <c r="H1073">
        <v>0.1875</v>
      </c>
      <c r="J1073">
        <v>480</v>
      </c>
      <c r="K1073">
        <v>26</v>
      </c>
      <c r="L1073">
        <v>45</v>
      </c>
      <c r="M1073" t="s">
        <v>332</v>
      </c>
      <c r="N1073">
        <v>70</v>
      </c>
      <c r="O1073" t="s">
        <v>333</v>
      </c>
      <c r="P1073" t="s">
        <v>492</v>
      </c>
      <c r="Q1073" t="s">
        <v>816</v>
      </c>
      <c r="R1073" t="s">
        <v>954</v>
      </c>
      <c r="S1073" s="2">
        <v>43305</v>
      </c>
      <c r="T1073" t="s">
        <v>962</v>
      </c>
      <c r="U1073">
        <v>1</v>
      </c>
      <c r="V1073" t="s">
        <v>973</v>
      </c>
      <c r="X1073">
        <v>12</v>
      </c>
      <c r="AA1073">
        <v>0</v>
      </c>
      <c r="AB1073">
        <v>0</v>
      </c>
      <c r="AC1073" t="s">
        <v>1053</v>
      </c>
      <c r="AG1073">
        <v>0</v>
      </c>
      <c r="AI1073">
        <v>43.84771472</v>
      </c>
      <c r="AJ1073" t="s">
        <v>973</v>
      </c>
      <c r="AL1073">
        <v>-105.2340744</v>
      </c>
      <c r="AN1073" t="s">
        <v>1334</v>
      </c>
      <c r="AO1073">
        <v>2.246993889693865</v>
      </c>
      <c r="AP1073" t="s">
        <v>1521</v>
      </c>
      <c r="AQ1073">
        <v>2018</v>
      </c>
      <c r="AR1073">
        <v>43</v>
      </c>
    </row>
    <row r="1074" spans="1:44">
      <c r="A1074" t="s">
        <v>44</v>
      </c>
      <c r="B1074" s="2">
        <v>43801</v>
      </c>
      <c r="C1074" s="2">
        <v>43847</v>
      </c>
      <c r="D1074" t="s">
        <v>121</v>
      </c>
      <c r="E1074">
        <v>60</v>
      </c>
      <c r="F1074" t="s">
        <v>218</v>
      </c>
      <c r="G1074" t="s">
        <v>300</v>
      </c>
      <c r="H1074">
        <v>0.1667</v>
      </c>
      <c r="J1074">
        <v>120</v>
      </c>
      <c r="K1074">
        <v>12</v>
      </c>
      <c r="L1074">
        <v>44</v>
      </c>
      <c r="M1074" t="s">
        <v>332</v>
      </c>
      <c r="N1074">
        <v>70</v>
      </c>
      <c r="O1074" t="s">
        <v>333</v>
      </c>
      <c r="P1074">
        <f>"03248/0512"</f>
        <v>0</v>
      </c>
      <c r="Q1074" t="s">
        <v>817</v>
      </c>
      <c r="R1074" t="s">
        <v>954</v>
      </c>
      <c r="S1074" s="2">
        <v>43801</v>
      </c>
      <c r="T1074" t="s">
        <v>963</v>
      </c>
      <c r="U1074">
        <v>0</v>
      </c>
      <c r="V1074" t="s">
        <v>973</v>
      </c>
      <c r="X1074">
        <v>0</v>
      </c>
      <c r="AA1074">
        <v>0</v>
      </c>
      <c r="AB1074">
        <v>0</v>
      </c>
      <c r="AC1074" t="s">
        <v>1049</v>
      </c>
      <c r="AG1074">
        <v>0</v>
      </c>
      <c r="AI1074">
        <v>43.80379544</v>
      </c>
      <c r="AJ1074" t="s">
        <v>973</v>
      </c>
      <c r="AL1074">
        <v>-105.21072726</v>
      </c>
      <c r="AN1074" t="s">
        <v>1325</v>
      </c>
      <c r="AO1074">
        <v>1.001337055205712</v>
      </c>
      <c r="AP1074" t="s">
        <v>1523</v>
      </c>
      <c r="AQ1074">
        <v>2020</v>
      </c>
      <c r="AR1074">
        <v>43</v>
      </c>
    </row>
    <row r="1075" spans="1:44">
      <c r="A1075" t="s">
        <v>44</v>
      </c>
      <c r="B1075" s="2">
        <v>43801</v>
      </c>
      <c r="C1075" s="2">
        <v>43847</v>
      </c>
      <c r="D1075" t="s">
        <v>121</v>
      </c>
      <c r="E1075">
        <v>60</v>
      </c>
      <c r="F1075" t="s">
        <v>218</v>
      </c>
      <c r="G1075" t="s">
        <v>300</v>
      </c>
      <c r="H1075">
        <v>0.1667</v>
      </c>
      <c r="J1075">
        <v>120</v>
      </c>
      <c r="K1075">
        <v>12</v>
      </c>
      <c r="L1075">
        <v>44</v>
      </c>
      <c r="M1075" t="s">
        <v>332</v>
      </c>
      <c r="N1075">
        <v>70</v>
      </c>
      <c r="O1075" t="s">
        <v>333</v>
      </c>
      <c r="P1075">
        <f>"03248/0512"</f>
        <v>0</v>
      </c>
      <c r="Q1075" t="s">
        <v>817</v>
      </c>
      <c r="R1075" t="s">
        <v>954</v>
      </c>
      <c r="S1075" s="2">
        <v>43801</v>
      </c>
      <c r="T1075" t="s">
        <v>963</v>
      </c>
      <c r="U1075">
        <v>0</v>
      </c>
      <c r="V1075" t="s">
        <v>973</v>
      </c>
      <c r="X1075">
        <v>0</v>
      </c>
      <c r="AA1075">
        <v>0</v>
      </c>
      <c r="AB1075">
        <v>0</v>
      </c>
      <c r="AC1075" t="s">
        <v>1049</v>
      </c>
      <c r="AG1075">
        <v>0</v>
      </c>
      <c r="AI1075">
        <v>43.80379544</v>
      </c>
      <c r="AJ1075" t="s">
        <v>973</v>
      </c>
      <c r="AL1075">
        <v>-105.21072726</v>
      </c>
      <c r="AN1075" t="s">
        <v>1325</v>
      </c>
      <c r="AO1075">
        <v>1.001337055205712</v>
      </c>
      <c r="AP1075" t="s">
        <v>1523</v>
      </c>
      <c r="AQ1075">
        <v>2020</v>
      </c>
      <c r="AR1075">
        <v>43</v>
      </c>
    </row>
    <row r="1076" spans="1:44">
      <c r="A1076" t="s">
        <v>44</v>
      </c>
      <c r="B1076" s="2">
        <v>43801</v>
      </c>
      <c r="C1076" s="2">
        <v>43847</v>
      </c>
      <c r="D1076" t="s">
        <v>121</v>
      </c>
      <c r="E1076">
        <v>60</v>
      </c>
      <c r="F1076" t="s">
        <v>164</v>
      </c>
      <c r="G1076" t="s">
        <v>300</v>
      </c>
      <c r="H1076">
        <v>0.1667</v>
      </c>
      <c r="J1076">
        <v>40</v>
      </c>
      <c r="K1076">
        <v>2</v>
      </c>
      <c r="L1076">
        <v>44</v>
      </c>
      <c r="M1076" t="s">
        <v>332</v>
      </c>
      <c r="N1076">
        <v>70</v>
      </c>
      <c r="O1076" t="s">
        <v>333</v>
      </c>
      <c r="P1076">
        <f>"03248/0508"</f>
        <v>0</v>
      </c>
      <c r="Q1076" t="s">
        <v>818</v>
      </c>
      <c r="R1076" t="s">
        <v>954</v>
      </c>
      <c r="S1076" s="2">
        <v>43801</v>
      </c>
      <c r="T1076" t="s">
        <v>963</v>
      </c>
      <c r="U1076">
        <v>0</v>
      </c>
      <c r="V1076" t="s">
        <v>973</v>
      </c>
      <c r="X1076">
        <v>0</v>
      </c>
      <c r="AA1076">
        <v>0</v>
      </c>
      <c r="AB1076">
        <v>0</v>
      </c>
      <c r="AC1076" t="s">
        <v>1049</v>
      </c>
      <c r="AG1076">
        <v>0</v>
      </c>
      <c r="AI1076">
        <v>43.8182571</v>
      </c>
      <c r="AJ1076" t="s">
        <v>973</v>
      </c>
      <c r="AL1076">
        <v>-105.23080867</v>
      </c>
      <c r="AN1076" t="s">
        <v>1326</v>
      </c>
      <c r="AO1076">
        <v>0.6735723486264079</v>
      </c>
      <c r="AP1076" t="s">
        <v>1526</v>
      </c>
      <c r="AQ1076">
        <v>2020</v>
      </c>
      <c r="AR1076">
        <v>43</v>
      </c>
    </row>
    <row r="1077" spans="1:44">
      <c r="A1077" t="s">
        <v>44</v>
      </c>
      <c r="B1077" s="2">
        <v>43816</v>
      </c>
      <c r="C1077" s="2">
        <v>43864</v>
      </c>
      <c r="D1077" t="s">
        <v>128</v>
      </c>
      <c r="E1077">
        <v>48</v>
      </c>
      <c r="F1077" t="s">
        <v>232</v>
      </c>
      <c r="G1077" t="s">
        <v>300</v>
      </c>
      <c r="J1077">
        <v>162.55999755</v>
      </c>
      <c r="K1077">
        <v>9</v>
      </c>
      <c r="L1077">
        <v>44</v>
      </c>
      <c r="M1077" t="s">
        <v>332</v>
      </c>
      <c r="N1077">
        <v>70</v>
      </c>
      <c r="O1077" t="s">
        <v>333</v>
      </c>
      <c r="P1077">
        <f>"03251/0685"</f>
        <v>0</v>
      </c>
      <c r="Q1077" t="s">
        <v>834</v>
      </c>
      <c r="R1077" t="s">
        <v>956</v>
      </c>
      <c r="S1077" s="2">
        <v>43816</v>
      </c>
      <c r="T1077" t="s">
        <v>962</v>
      </c>
      <c r="U1077">
        <v>0</v>
      </c>
      <c r="V1077" t="s">
        <v>973</v>
      </c>
      <c r="X1077">
        <v>0</v>
      </c>
      <c r="AA1077">
        <v>0</v>
      </c>
      <c r="AB1077">
        <v>0</v>
      </c>
      <c r="AC1077" t="s">
        <v>1049</v>
      </c>
      <c r="AG1077">
        <v>0</v>
      </c>
      <c r="AI1077">
        <v>43.80365768</v>
      </c>
      <c r="AJ1077" t="s">
        <v>973</v>
      </c>
      <c r="AL1077">
        <v>-105.27142912</v>
      </c>
      <c r="AN1077" t="s">
        <v>1340</v>
      </c>
      <c r="AO1077">
        <v>2.865158752303846</v>
      </c>
      <c r="AP1077" t="s">
        <v>1522</v>
      </c>
      <c r="AQ1077">
        <v>2020</v>
      </c>
      <c r="AR1077">
        <v>43</v>
      </c>
    </row>
    <row r="1078" spans="1:44">
      <c r="A1078" t="s">
        <v>44</v>
      </c>
      <c r="B1078" s="2">
        <v>43816</v>
      </c>
      <c r="C1078" s="2">
        <v>43864</v>
      </c>
      <c r="D1078" t="s">
        <v>128</v>
      </c>
      <c r="E1078">
        <v>48</v>
      </c>
      <c r="F1078" t="s">
        <v>232</v>
      </c>
      <c r="G1078" t="s">
        <v>300</v>
      </c>
      <c r="J1078">
        <v>162.55999755</v>
      </c>
      <c r="K1078">
        <v>9</v>
      </c>
      <c r="L1078">
        <v>44</v>
      </c>
      <c r="M1078" t="s">
        <v>332</v>
      </c>
      <c r="N1078">
        <v>70</v>
      </c>
      <c r="O1078" t="s">
        <v>333</v>
      </c>
      <c r="P1078">
        <f>"03251/0685"</f>
        <v>0</v>
      </c>
      <c r="Q1078" t="s">
        <v>834</v>
      </c>
      <c r="R1078" t="s">
        <v>956</v>
      </c>
      <c r="S1078" s="2">
        <v>43816</v>
      </c>
      <c r="T1078" t="s">
        <v>962</v>
      </c>
      <c r="U1078">
        <v>0</v>
      </c>
      <c r="V1078" t="s">
        <v>973</v>
      </c>
      <c r="X1078">
        <v>0</v>
      </c>
      <c r="AA1078">
        <v>0</v>
      </c>
      <c r="AB1078">
        <v>0</v>
      </c>
      <c r="AC1078" t="s">
        <v>1049</v>
      </c>
      <c r="AG1078">
        <v>0</v>
      </c>
      <c r="AI1078">
        <v>43.80365768</v>
      </c>
      <c r="AJ1078" t="s">
        <v>973</v>
      </c>
      <c r="AL1078">
        <v>-105.27142912</v>
      </c>
      <c r="AN1078" t="s">
        <v>1340</v>
      </c>
      <c r="AO1078">
        <v>2.865158752303846</v>
      </c>
      <c r="AP1078" t="s">
        <v>1522</v>
      </c>
      <c r="AQ1078">
        <v>2020</v>
      </c>
      <c r="AR1078">
        <v>43</v>
      </c>
    </row>
    <row r="1079" spans="1:44">
      <c r="A1079" t="s">
        <v>44</v>
      </c>
      <c r="B1079" s="2">
        <v>43405</v>
      </c>
      <c r="C1079" s="2">
        <v>43448</v>
      </c>
      <c r="D1079" t="s">
        <v>63</v>
      </c>
      <c r="E1079">
        <v>48</v>
      </c>
      <c r="F1079" t="s">
        <v>229</v>
      </c>
      <c r="G1079" t="s">
        <v>300</v>
      </c>
      <c r="J1079">
        <v>327.23001098</v>
      </c>
      <c r="K1079">
        <v>27</v>
      </c>
      <c r="L1079">
        <v>45</v>
      </c>
      <c r="M1079" t="s">
        <v>332</v>
      </c>
      <c r="N1079">
        <v>70</v>
      </c>
      <c r="O1079" t="s">
        <v>333</v>
      </c>
      <c r="P1079" t="s">
        <v>505</v>
      </c>
      <c r="Q1079" t="s">
        <v>831</v>
      </c>
      <c r="R1079" t="s">
        <v>956</v>
      </c>
      <c r="S1079" s="2">
        <v>43405</v>
      </c>
      <c r="T1079" t="s">
        <v>962</v>
      </c>
      <c r="U1079">
        <v>0</v>
      </c>
      <c r="V1079" t="s">
        <v>973</v>
      </c>
      <c r="X1079">
        <v>0</v>
      </c>
      <c r="AA1079">
        <v>0</v>
      </c>
      <c r="AB1079">
        <v>0</v>
      </c>
      <c r="AC1079" t="s">
        <v>1049</v>
      </c>
      <c r="AG1079">
        <v>0</v>
      </c>
      <c r="AI1079">
        <v>43.84772985</v>
      </c>
      <c r="AJ1079" t="s">
        <v>973</v>
      </c>
      <c r="AL1079">
        <v>-105.25475848</v>
      </c>
      <c r="AN1079" t="s">
        <v>1341</v>
      </c>
      <c r="AO1079">
        <v>2.801007661607526</v>
      </c>
      <c r="AP1079" t="s">
        <v>1521</v>
      </c>
      <c r="AQ1079">
        <v>2018</v>
      </c>
      <c r="AR1079">
        <v>43</v>
      </c>
    </row>
    <row r="1080" spans="1:44">
      <c r="A1080" t="s">
        <v>44</v>
      </c>
      <c r="B1080" s="2">
        <v>43405</v>
      </c>
      <c r="C1080" s="2">
        <v>43448</v>
      </c>
      <c r="D1080" t="s">
        <v>63</v>
      </c>
      <c r="E1080">
        <v>48</v>
      </c>
      <c r="F1080" t="s">
        <v>233</v>
      </c>
      <c r="G1080" t="s">
        <v>300</v>
      </c>
      <c r="J1080">
        <v>327.23001098</v>
      </c>
      <c r="K1080">
        <v>27</v>
      </c>
      <c r="L1080">
        <v>45</v>
      </c>
      <c r="M1080" t="s">
        <v>332</v>
      </c>
      <c r="N1080">
        <v>70</v>
      </c>
      <c r="O1080" t="s">
        <v>333</v>
      </c>
      <c r="P1080" t="s">
        <v>506</v>
      </c>
      <c r="Q1080" t="s">
        <v>835</v>
      </c>
      <c r="R1080" t="s">
        <v>956</v>
      </c>
      <c r="S1080" s="2">
        <v>43405</v>
      </c>
      <c r="T1080" t="s">
        <v>962</v>
      </c>
      <c r="U1080">
        <v>0</v>
      </c>
      <c r="V1080" t="s">
        <v>973</v>
      </c>
      <c r="X1080">
        <v>0</v>
      </c>
      <c r="AA1080">
        <v>0</v>
      </c>
      <c r="AB1080">
        <v>0</v>
      </c>
      <c r="AC1080" t="s">
        <v>1049</v>
      </c>
      <c r="AG1080">
        <v>0</v>
      </c>
      <c r="AI1080">
        <v>43.84772985</v>
      </c>
      <c r="AJ1080" t="s">
        <v>973</v>
      </c>
      <c r="AL1080">
        <v>-105.25475848</v>
      </c>
      <c r="AN1080" t="s">
        <v>1341</v>
      </c>
      <c r="AO1080">
        <v>2.801007661607526</v>
      </c>
      <c r="AP1080" t="s">
        <v>1521</v>
      </c>
      <c r="AQ1080">
        <v>2018</v>
      </c>
      <c r="AR1080">
        <v>43</v>
      </c>
    </row>
    <row r="1081" spans="1:44">
      <c r="A1081" t="s">
        <v>44</v>
      </c>
      <c r="B1081" s="2">
        <v>43405</v>
      </c>
      <c r="C1081" s="2">
        <v>43448</v>
      </c>
      <c r="D1081" t="s">
        <v>63</v>
      </c>
      <c r="E1081">
        <v>48</v>
      </c>
      <c r="F1081" t="s">
        <v>233</v>
      </c>
      <c r="G1081" t="s">
        <v>300</v>
      </c>
      <c r="J1081">
        <v>327.23001098</v>
      </c>
      <c r="K1081">
        <v>27</v>
      </c>
      <c r="L1081">
        <v>45</v>
      </c>
      <c r="M1081" t="s">
        <v>332</v>
      </c>
      <c r="N1081">
        <v>70</v>
      </c>
      <c r="O1081" t="s">
        <v>333</v>
      </c>
      <c r="P1081" t="s">
        <v>506</v>
      </c>
      <c r="Q1081" t="s">
        <v>835</v>
      </c>
      <c r="R1081" t="s">
        <v>956</v>
      </c>
      <c r="S1081" s="2">
        <v>43405</v>
      </c>
      <c r="T1081" t="s">
        <v>962</v>
      </c>
      <c r="U1081">
        <v>0</v>
      </c>
      <c r="V1081" t="s">
        <v>973</v>
      </c>
      <c r="X1081">
        <v>0</v>
      </c>
      <c r="AA1081">
        <v>0</v>
      </c>
      <c r="AB1081">
        <v>0</v>
      </c>
      <c r="AC1081" t="s">
        <v>1049</v>
      </c>
      <c r="AG1081">
        <v>0</v>
      </c>
      <c r="AI1081">
        <v>43.84772985</v>
      </c>
      <c r="AJ1081" t="s">
        <v>973</v>
      </c>
      <c r="AL1081">
        <v>-105.25475848</v>
      </c>
      <c r="AN1081" t="s">
        <v>1341</v>
      </c>
      <c r="AO1081">
        <v>2.801007661607526</v>
      </c>
      <c r="AP1081" t="s">
        <v>1521</v>
      </c>
      <c r="AQ1081">
        <v>2018</v>
      </c>
      <c r="AR1081">
        <v>43</v>
      </c>
    </row>
    <row r="1082" spans="1:44">
      <c r="A1082" t="s">
        <v>44</v>
      </c>
      <c r="B1082" s="2">
        <v>43405</v>
      </c>
      <c r="C1082" s="2">
        <v>43448</v>
      </c>
      <c r="D1082" t="s">
        <v>63</v>
      </c>
      <c r="E1082">
        <v>48</v>
      </c>
      <c r="F1082" t="s">
        <v>233</v>
      </c>
      <c r="G1082" t="s">
        <v>300</v>
      </c>
      <c r="J1082">
        <v>327.23001098</v>
      </c>
      <c r="K1082">
        <v>27</v>
      </c>
      <c r="L1082">
        <v>45</v>
      </c>
      <c r="M1082" t="s">
        <v>332</v>
      </c>
      <c r="N1082">
        <v>70</v>
      </c>
      <c r="O1082" t="s">
        <v>333</v>
      </c>
      <c r="P1082" t="s">
        <v>506</v>
      </c>
      <c r="Q1082" t="s">
        <v>835</v>
      </c>
      <c r="R1082" t="s">
        <v>956</v>
      </c>
      <c r="S1082" s="2">
        <v>43405</v>
      </c>
      <c r="T1082" t="s">
        <v>962</v>
      </c>
      <c r="U1082">
        <v>0</v>
      </c>
      <c r="V1082" t="s">
        <v>973</v>
      </c>
      <c r="X1082">
        <v>0</v>
      </c>
      <c r="AA1082">
        <v>0</v>
      </c>
      <c r="AB1082">
        <v>0</v>
      </c>
      <c r="AC1082" t="s">
        <v>1049</v>
      </c>
      <c r="AG1082">
        <v>0</v>
      </c>
      <c r="AI1082">
        <v>43.84772985</v>
      </c>
      <c r="AJ1082" t="s">
        <v>973</v>
      </c>
      <c r="AL1082">
        <v>-105.25475848</v>
      </c>
      <c r="AN1082" t="s">
        <v>1341</v>
      </c>
      <c r="AO1082">
        <v>2.801007661607526</v>
      </c>
      <c r="AP1082" t="s">
        <v>1521</v>
      </c>
      <c r="AQ1082">
        <v>2018</v>
      </c>
      <c r="AR1082">
        <v>43</v>
      </c>
    </row>
    <row r="1083" spans="1:44">
      <c r="A1083" t="s">
        <v>44</v>
      </c>
      <c r="B1083" s="2">
        <v>43405</v>
      </c>
      <c r="C1083" s="2">
        <v>43448</v>
      </c>
      <c r="D1083" t="s">
        <v>63</v>
      </c>
      <c r="E1083">
        <v>48</v>
      </c>
      <c r="F1083" t="s">
        <v>233</v>
      </c>
      <c r="G1083" t="s">
        <v>300</v>
      </c>
      <c r="J1083">
        <v>327.23001098</v>
      </c>
      <c r="K1083">
        <v>27</v>
      </c>
      <c r="L1083">
        <v>45</v>
      </c>
      <c r="M1083" t="s">
        <v>332</v>
      </c>
      <c r="N1083">
        <v>70</v>
      </c>
      <c r="O1083" t="s">
        <v>333</v>
      </c>
      <c r="P1083" t="s">
        <v>506</v>
      </c>
      <c r="Q1083" t="s">
        <v>835</v>
      </c>
      <c r="R1083" t="s">
        <v>956</v>
      </c>
      <c r="S1083" s="2">
        <v>43405</v>
      </c>
      <c r="T1083" t="s">
        <v>962</v>
      </c>
      <c r="U1083">
        <v>0</v>
      </c>
      <c r="V1083" t="s">
        <v>973</v>
      </c>
      <c r="X1083">
        <v>0</v>
      </c>
      <c r="AA1083">
        <v>0</v>
      </c>
      <c r="AB1083">
        <v>0</v>
      </c>
      <c r="AC1083" t="s">
        <v>1049</v>
      </c>
      <c r="AG1083">
        <v>0</v>
      </c>
      <c r="AI1083">
        <v>43.84772985</v>
      </c>
      <c r="AJ1083" t="s">
        <v>973</v>
      </c>
      <c r="AL1083">
        <v>-105.25475848</v>
      </c>
      <c r="AN1083" t="s">
        <v>1341</v>
      </c>
      <c r="AO1083">
        <v>2.801007661607526</v>
      </c>
      <c r="AP1083" t="s">
        <v>1521</v>
      </c>
      <c r="AQ1083">
        <v>2018</v>
      </c>
      <c r="AR1083">
        <v>43</v>
      </c>
    </row>
    <row r="1084" spans="1:44">
      <c r="A1084" t="s">
        <v>44</v>
      </c>
      <c r="B1084" s="2">
        <v>43405</v>
      </c>
      <c r="C1084" s="2">
        <v>43448</v>
      </c>
      <c r="D1084" t="s">
        <v>63</v>
      </c>
      <c r="E1084">
        <v>48</v>
      </c>
      <c r="F1084" t="s">
        <v>233</v>
      </c>
      <c r="G1084" t="s">
        <v>300</v>
      </c>
      <c r="J1084">
        <v>327.23001098</v>
      </c>
      <c r="K1084">
        <v>27</v>
      </c>
      <c r="L1084">
        <v>45</v>
      </c>
      <c r="M1084" t="s">
        <v>332</v>
      </c>
      <c r="N1084">
        <v>70</v>
      </c>
      <c r="O1084" t="s">
        <v>333</v>
      </c>
      <c r="P1084" t="s">
        <v>506</v>
      </c>
      <c r="Q1084" t="s">
        <v>835</v>
      </c>
      <c r="R1084" t="s">
        <v>956</v>
      </c>
      <c r="S1084" s="2">
        <v>43405</v>
      </c>
      <c r="T1084" t="s">
        <v>962</v>
      </c>
      <c r="U1084">
        <v>0</v>
      </c>
      <c r="V1084" t="s">
        <v>973</v>
      </c>
      <c r="X1084">
        <v>0</v>
      </c>
      <c r="AA1084">
        <v>0</v>
      </c>
      <c r="AB1084">
        <v>0</v>
      </c>
      <c r="AC1084" t="s">
        <v>1049</v>
      </c>
      <c r="AG1084">
        <v>0</v>
      </c>
      <c r="AI1084">
        <v>43.84772985</v>
      </c>
      <c r="AJ1084" t="s">
        <v>973</v>
      </c>
      <c r="AL1084">
        <v>-105.25475848</v>
      </c>
      <c r="AN1084" t="s">
        <v>1341</v>
      </c>
      <c r="AO1084">
        <v>2.801007661607526</v>
      </c>
      <c r="AP1084" t="s">
        <v>1521</v>
      </c>
      <c r="AQ1084">
        <v>2018</v>
      </c>
      <c r="AR1084">
        <v>43</v>
      </c>
    </row>
    <row r="1085" spans="1:44">
      <c r="A1085" t="s">
        <v>44</v>
      </c>
      <c r="B1085" s="2">
        <v>43509</v>
      </c>
      <c r="C1085" s="2">
        <v>43591</v>
      </c>
      <c r="D1085" t="s">
        <v>122</v>
      </c>
      <c r="E1085">
        <v>60</v>
      </c>
      <c r="F1085" t="s">
        <v>219</v>
      </c>
      <c r="G1085" t="s">
        <v>300</v>
      </c>
      <c r="J1085">
        <v>1282.69995117</v>
      </c>
      <c r="K1085">
        <v>2</v>
      </c>
      <c r="L1085">
        <v>44</v>
      </c>
      <c r="M1085" t="s">
        <v>332</v>
      </c>
      <c r="N1085">
        <v>70</v>
      </c>
      <c r="O1085" t="s">
        <v>333</v>
      </c>
      <c r="P1085" t="s">
        <v>493</v>
      </c>
      <c r="Q1085" t="s">
        <v>819</v>
      </c>
      <c r="R1085" t="s">
        <v>956</v>
      </c>
      <c r="S1085" s="2">
        <v>43509</v>
      </c>
      <c r="T1085" t="s">
        <v>963</v>
      </c>
      <c r="U1085">
        <v>0</v>
      </c>
      <c r="V1085" t="s">
        <v>973</v>
      </c>
      <c r="X1085">
        <v>0</v>
      </c>
      <c r="AA1085">
        <v>0</v>
      </c>
      <c r="AB1085">
        <v>0</v>
      </c>
      <c r="AC1085" t="s">
        <v>1049</v>
      </c>
      <c r="AG1085">
        <v>0</v>
      </c>
      <c r="AI1085">
        <v>43.8182571</v>
      </c>
      <c r="AJ1085" t="s">
        <v>973</v>
      </c>
      <c r="AL1085">
        <v>-105.23080867</v>
      </c>
      <c r="AN1085" t="s">
        <v>1326</v>
      </c>
      <c r="AO1085">
        <v>0.6735723486264079</v>
      </c>
      <c r="AP1085" t="s">
        <v>1526</v>
      </c>
      <c r="AQ1085">
        <v>2019</v>
      </c>
      <c r="AR1085">
        <v>43</v>
      </c>
    </row>
    <row r="1086" spans="1:44">
      <c r="A1086" t="s">
        <v>44</v>
      </c>
      <c r="B1086" s="2">
        <v>43509</v>
      </c>
      <c r="C1086" s="2">
        <v>43591</v>
      </c>
      <c r="D1086" t="s">
        <v>122</v>
      </c>
      <c r="E1086">
        <v>60</v>
      </c>
      <c r="F1086" t="s">
        <v>219</v>
      </c>
      <c r="G1086" t="s">
        <v>300</v>
      </c>
      <c r="J1086">
        <v>1282.69995117</v>
      </c>
      <c r="K1086">
        <v>11</v>
      </c>
      <c r="L1086">
        <v>44</v>
      </c>
      <c r="M1086" t="s">
        <v>332</v>
      </c>
      <c r="N1086">
        <v>70</v>
      </c>
      <c r="O1086" t="s">
        <v>333</v>
      </c>
      <c r="P1086" t="s">
        <v>493</v>
      </c>
      <c r="Q1086" t="s">
        <v>819</v>
      </c>
      <c r="R1086" t="s">
        <v>956</v>
      </c>
      <c r="S1086" s="2">
        <v>43509</v>
      </c>
      <c r="T1086" t="s">
        <v>963</v>
      </c>
      <c r="U1086">
        <v>0</v>
      </c>
      <c r="V1086" t="s">
        <v>973</v>
      </c>
      <c r="X1086">
        <v>0</v>
      </c>
      <c r="AA1086">
        <v>0</v>
      </c>
      <c r="AB1086">
        <v>0</v>
      </c>
      <c r="AC1086" t="s">
        <v>1049</v>
      </c>
      <c r="AG1086">
        <v>0</v>
      </c>
      <c r="AI1086">
        <v>43.80375335</v>
      </c>
      <c r="AJ1086" t="s">
        <v>973</v>
      </c>
      <c r="AL1086">
        <v>-105.23078567</v>
      </c>
      <c r="AN1086" t="s">
        <v>1330</v>
      </c>
      <c r="AO1086">
        <v>1.16074489896195</v>
      </c>
      <c r="AP1086" t="s">
        <v>1522</v>
      </c>
      <c r="AQ1086">
        <v>2019</v>
      </c>
      <c r="AR1086">
        <v>43</v>
      </c>
    </row>
    <row r="1087" spans="1:44">
      <c r="A1087" t="s">
        <v>44</v>
      </c>
      <c r="B1087" s="2">
        <v>43509</v>
      </c>
      <c r="C1087" s="2">
        <v>43591</v>
      </c>
      <c r="D1087" t="s">
        <v>122</v>
      </c>
      <c r="E1087">
        <v>60</v>
      </c>
      <c r="F1087" t="s">
        <v>219</v>
      </c>
      <c r="G1087" t="s">
        <v>300</v>
      </c>
      <c r="J1087">
        <v>1282.69995117</v>
      </c>
      <c r="K1087">
        <v>11</v>
      </c>
      <c r="L1087">
        <v>44</v>
      </c>
      <c r="M1087" t="s">
        <v>332</v>
      </c>
      <c r="N1087">
        <v>70</v>
      </c>
      <c r="O1087" t="s">
        <v>333</v>
      </c>
      <c r="P1087" t="s">
        <v>493</v>
      </c>
      <c r="Q1087" t="s">
        <v>819</v>
      </c>
      <c r="R1087" t="s">
        <v>956</v>
      </c>
      <c r="S1087" s="2">
        <v>43509</v>
      </c>
      <c r="T1087" t="s">
        <v>963</v>
      </c>
      <c r="U1087">
        <v>0</v>
      </c>
      <c r="V1087" t="s">
        <v>973</v>
      </c>
      <c r="X1087">
        <v>0</v>
      </c>
      <c r="AA1087">
        <v>0</v>
      </c>
      <c r="AB1087">
        <v>0</v>
      </c>
      <c r="AC1087" t="s">
        <v>1049</v>
      </c>
      <c r="AG1087">
        <v>0</v>
      </c>
      <c r="AI1087">
        <v>43.80375335</v>
      </c>
      <c r="AJ1087" t="s">
        <v>973</v>
      </c>
      <c r="AL1087">
        <v>-105.23078567</v>
      </c>
      <c r="AN1087" t="s">
        <v>1330</v>
      </c>
      <c r="AO1087">
        <v>1.16074489896195</v>
      </c>
      <c r="AP1087" t="s">
        <v>1522</v>
      </c>
      <c r="AQ1087">
        <v>2019</v>
      </c>
      <c r="AR1087">
        <v>43</v>
      </c>
    </row>
    <row r="1088" spans="1:44">
      <c r="A1088" t="s">
        <v>44</v>
      </c>
      <c r="B1088" s="2">
        <v>43509</v>
      </c>
      <c r="C1088" s="2">
        <v>43591</v>
      </c>
      <c r="D1088" t="s">
        <v>122</v>
      </c>
      <c r="E1088">
        <v>60</v>
      </c>
      <c r="F1088" t="s">
        <v>219</v>
      </c>
      <c r="G1088" t="s">
        <v>300</v>
      </c>
      <c r="J1088">
        <v>1282.69995117</v>
      </c>
      <c r="K1088">
        <v>14</v>
      </c>
      <c r="L1088">
        <v>44</v>
      </c>
      <c r="M1088" t="s">
        <v>332</v>
      </c>
      <c r="N1088">
        <v>70</v>
      </c>
      <c r="O1088" t="s">
        <v>333</v>
      </c>
      <c r="P1088" t="s">
        <v>493</v>
      </c>
      <c r="Q1088" t="s">
        <v>819</v>
      </c>
      <c r="R1088" t="s">
        <v>956</v>
      </c>
      <c r="S1088" s="2">
        <v>43509</v>
      </c>
      <c r="T1088" t="s">
        <v>963</v>
      </c>
      <c r="U1088">
        <v>0</v>
      </c>
      <c r="V1088" t="s">
        <v>973</v>
      </c>
      <c r="X1088">
        <v>0</v>
      </c>
      <c r="AA1088">
        <v>0</v>
      </c>
      <c r="AB1088">
        <v>0</v>
      </c>
      <c r="AC1088" t="s">
        <v>1049</v>
      </c>
      <c r="AG1088">
        <v>0</v>
      </c>
      <c r="AI1088">
        <v>43.78920382</v>
      </c>
      <c r="AJ1088" t="s">
        <v>973</v>
      </c>
      <c r="AL1088">
        <v>-105.23080081</v>
      </c>
      <c r="AN1088" t="s">
        <v>1332</v>
      </c>
      <c r="AO1088">
        <v>2.063877139356225</v>
      </c>
      <c r="AP1088" t="s">
        <v>1522</v>
      </c>
      <c r="AQ1088">
        <v>2019</v>
      </c>
      <c r="AR1088">
        <v>43</v>
      </c>
    </row>
    <row r="1089" spans="1:44">
      <c r="A1089" t="s">
        <v>44</v>
      </c>
      <c r="B1089" s="2">
        <v>43509</v>
      </c>
      <c r="C1089" s="2">
        <v>43591</v>
      </c>
      <c r="D1089" t="s">
        <v>122</v>
      </c>
      <c r="E1089">
        <v>60</v>
      </c>
      <c r="F1089" t="s">
        <v>219</v>
      </c>
      <c r="G1089" t="s">
        <v>300</v>
      </c>
      <c r="J1089">
        <v>1282.69995117</v>
      </c>
      <c r="K1089">
        <v>2</v>
      </c>
      <c r="L1089">
        <v>44</v>
      </c>
      <c r="M1089" t="s">
        <v>332</v>
      </c>
      <c r="N1089">
        <v>70</v>
      </c>
      <c r="O1089" t="s">
        <v>333</v>
      </c>
      <c r="P1089" t="s">
        <v>493</v>
      </c>
      <c r="Q1089" t="s">
        <v>819</v>
      </c>
      <c r="R1089" t="s">
        <v>956</v>
      </c>
      <c r="S1089" s="2">
        <v>43509</v>
      </c>
      <c r="T1089" t="s">
        <v>963</v>
      </c>
      <c r="U1089">
        <v>0</v>
      </c>
      <c r="V1089" t="s">
        <v>973</v>
      </c>
      <c r="X1089">
        <v>0</v>
      </c>
      <c r="AA1089">
        <v>0</v>
      </c>
      <c r="AB1089">
        <v>0</v>
      </c>
      <c r="AC1089" t="s">
        <v>1049</v>
      </c>
      <c r="AG1089">
        <v>0</v>
      </c>
      <c r="AI1089">
        <v>43.8182571</v>
      </c>
      <c r="AJ1089" t="s">
        <v>973</v>
      </c>
      <c r="AL1089">
        <v>-105.23080867</v>
      </c>
      <c r="AN1089" t="s">
        <v>1326</v>
      </c>
      <c r="AO1089">
        <v>0.6735723486264079</v>
      </c>
      <c r="AP1089" t="s">
        <v>1526</v>
      </c>
      <c r="AQ1089">
        <v>2019</v>
      </c>
      <c r="AR1089">
        <v>43</v>
      </c>
    </row>
    <row r="1090" spans="1:44">
      <c r="A1090" t="s">
        <v>44</v>
      </c>
      <c r="B1090" s="2">
        <v>43509</v>
      </c>
      <c r="C1090" s="2">
        <v>43591</v>
      </c>
      <c r="D1090" t="s">
        <v>122</v>
      </c>
      <c r="E1090">
        <v>60</v>
      </c>
      <c r="F1090" t="s">
        <v>219</v>
      </c>
      <c r="G1090" t="s">
        <v>300</v>
      </c>
      <c r="J1090">
        <v>1282.69995117</v>
      </c>
      <c r="K1090">
        <v>2</v>
      </c>
      <c r="L1090">
        <v>44</v>
      </c>
      <c r="M1090" t="s">
        <v>332</v>
      </c>
      <c r="N1090">
        <v>70</v>
      </c>
      <c r="O1090" t="s">
        <v>333</v>
      </c>
      <c r="P1090" t="s">
        <v>493</v>
      </c>
      <c r="Q1090" t="s">
        <v>819</v>
      </c>
      <c r="R1090" t="s">
        <v>956</v>
      </c>
      <c r="S1090" s="2">
        <v>43509</v>
      </c>
      <c r="T1090" t="s">
        <v>963</v>
      </c>
      <c r="U1090">
        <v>0</v>
      </c>
      <c r="V1090" t="s">
        <v>973</v>
      </c>
      <c r="X1090">
        <v>0</v>
      </c>
      <c r="AA1090">
        <v>0</v>
      </c>
      <c r="AB1090">
        <v>0</v>
      </c>
      <c r="AC1090" t="s">
        <v>1049</v>
      </c>
      <c r="AG1090">
        <v>0</v>
      </c>
      <c r="AI1090">
        <v>43.8182571</v>
      </c>
      <c r="AJ1090" t="s">
        <v>973</v>
      </c>
      <c r="AL1090">
        <v>-105.23080867</v>
      </c>
      <c r="AN1090" t="s">
        <v>1326</v>
      </c>
      <c r="AO1090">
        <v>0.6735723486264079</v>
      </c>
      <c r="AP1090" t="s">
        <v>1526</v>
      </c>
      <c r="AQ1090">
        <v>2019</v>
      </c>
      <c r="AR1090">
        <v>43</v>
      </c>
    </row>
    <row r="1091" spans="1:44">
      <c r="A1091" t="s">
        <v>44</v>
      </c>
      <c r="B1091" s="2">
        <v>43509</v>
      </c>
      <c r="C1091" s="2">
        <v>43591</v>
      </c>
      <c r="D1091" t="s">
        <v>122</v>
      </c>
      <c r="E1091">
        <v>60</v>
      </c>
      <c r="F1091" t="s">
        <v>219</v>
      </c>
      <c r="G1091" t="s">
        <v>300</v>
      </c>
      <c r="J1091">
        <v>1282.69995117</v>
      </c>
      <c r="K1091">
        <v>12</v>
      </c>
      <c r="L1091">
        <v>44</v>
      </c>
      <c r="M1091" t="s">
        <v>332</v>
      </c>
      <c r="N1091">
        <v>70</v>
      </c>
      <c r="O1091" t="s">
        <v>333</v>
      </c>
      <c r="P1091" t="s">
        <v>493</v>
      </c>
      <c r="Q1091" t="s">
        <v>819</v>
      </c>
      <c r="R1091" t="s">
        <v>956</v>
      </c>
      <c r="S1091" s="2">
        <v>43509</v>
      </c>
      <c r="T1091" t="s">
        <v>963</v>
      </c>
      <c r="U1091">
        <v>0</v>
      </c>
      <c r="V1091" t="s">
        <v>973</v>
      </c>
      <c r="X1091">
        <v>0</v>
      </c>
      <c r="AA1091">
        <v>0</v>
      </c>
      <c r="AB1091">
        <v>0</v>
      </c>
      <c r="AC1091" t="s">
        <v>1049</v>
      </c>
      <c r="AG1091">
        <v>0</v>
      </c>
      <c r="AI1091">
        <v>43.80379544</v>
      </c>
      <c r="AJ1091" t="s">
        <v>973</v>
      </c>
      <c r="AL1091">
        <v>-105.21072726</v>
      </c>
      <c r="AN1091" t="s">
        <v>1325</v>
      </c>
      <c r="AO1091">
        <v>1.001337055205712</v>
      </c>
      <c r="AP1091" t="s">
        <v>1523</v>
      </c>
      <c r="AQ1091">
        <v>2019</v>
      </c>
      <c r="AR1091">
        <v>43</v>
      </c>
    </row>
    <row r="1092" spans="1:44">
      <c r="A1092" t="s">
        <v>44</v>
      </c>
      <c r="B1092" s="2">
        <v>43509</v>
      </c>
      <c r="C1092" s="2">
        <v>43591</v>
      </c>
      <c r="D1092" t="s">
        <v>122</v>
      </c>
      <c r="E1092">
        <v>60</v>
      </c>
      <c r="F1092" t="s">
        <v>219</v>
      </c>
      <c r="G1092" t="s">
        <v>300</v>
      </c>
      <c r="J1092">
        <v>1282.69995117</v>
      </c>
      <c r="K1092">
        <v>26</v>
      </c>
      <c r="L1092">
        <v>45</v>
      </c>
      <c r="M1092" t="s">
        <v>332</v>
      </c>
      <c r="N1092">
        <v>70</v>
      </c>
      <c r="O1092" t="s">
        <v>333</v>
      </c>
      <c r="P1092" t="s">
        <v>493</v>
      </c>
      <c r="Q1092" t="s">
        <v>819</v>
      </c>
      <c r="R1092" t="s">
        <v>956</v>
      </c>
      <c r="S1092" s="2">
        <v>43509</v>
      </c>
      <c r="T1092" t="s">
        <v>963</v>
      </c>
      <c r="U1092">
        <v>0</v>
      </c>
      <c r="V1092" t="s">
        <v>973</v>
      </c>
      <c r="X1092">
        <v>0</v>
      </c>
      <c r="AA1092">
        <v>0</v>
      </c>
      <c r="AB1092">
        <v>0</v>
      </c>
      <c r="AC1092" t="s">
        <v>1049</v>
      </c>
      <c r="AG1092">
        <v>0</v>
      </c>
      <c r="AI1092">
        <v>43.84771472</v>
      </c>
      <c r="AJ1092" t="s">
        <v>973</v>
      </c>
      <c r="AL1092">
        <v>-105.2340744</v>
      </c>
      <c r="AN1092" t="s">
        <v>1334</v>
      </c>
      <c r="AO1092">
        <v>2.246993889693865</v>
      </c>
      <c r="AP1092" t="s">
        <v>1521</v>
      </c>
      <c r="AQ1092">
        <v>2019</v>
      </c>
      <c r="AR1092">
        <v>43</v>
      </c>
    </row>
    <row r="1093" spans="1:44">
      <c r="A1093" t="s">
        <v>44</v>
      </c>
      <c r="B1093" s="2">
        <v>43509</v>
      </c>
      <c r="C1093" s="2">
        <v>43591</v>
      </c>
      <c r="D1093" t="s">
        <v>122</v>
      </c>
      <c r="E1093">
        <v>60</v>
      </c>
      <c r="F1093" t="s">
        <v>219</v>
      </c>
      <c r="G1093" t="s">
        <v>300</v>
      </c>
      <c r="J1093">
        <v>1282.69995117</v>
      </c>
      <c r="K1093">
        <v>14</v>
      </c>
      <c r="L1093">
        <v>44</v>
      </c>
      <c r="M1093" t="s">
        <v>332</v>
      </c>
      <c r="N1093">
        <v>70</v>
      </c>
      <c r="O1093" t="s">
        <v>333</v>
      </c>
      <c r="P1093" t="s">
        <v>493</v>
      </c>
      <c r="Q1093" t="s">
        <v>819</v>
      </c>
      <c r="R1093" t="s">
        <v>956</v>
      </c>
      <c r="S1093" s="2">
        <v>43509</v>
      </c>
      <c r="T1093" t="s">
        <v>963</v>
      </c>
      <c r="U1093">
        <v>0</v>
      </c>
      <c r="V1093" t="s">
        <v>973</v>
      </c>
      <c r="X1093">
        <v>0</v>
      </c>
      <c r="AA1093">
        <v>0</v>
      </c>
      <c r="AB1093">
        <v>0</v>
      </c>
      <c r="AC1093" t="s">
        <v>1049</v>
      </c>
      <c r="AG1093">
        <v>0</v>
      </c>
      <c r="AI1093">
        <v>43.78920382</v>
      </c>
      <c r="AJ1093" t="s">
        <v>973</v>
      </c>
      <c r="AL1093">
        <v>-105.23080081</v>
      </c>
      <c r="AN1093" t="s">
        <v>1332</v>
      </c>
      <c r="AO1093">
        <v>2.063877139356225</v>
      </c>
      <c r="AP1093" t="s">
        <v>1522</v>
      </c>
      <c r="AQ1093">
        <v>2019</v>
      </c>
      <c r="AR1093">
        <v>43</v>
      </c>
    </row>
    <row r="1094" spans="1:44">
      <c r="A1094" t="s">
        <v>44</v>
      </c>
      <c r="B1094" s="2">
        <v>43509</v>
      </c>
      <c r="C1094" s="2">
        <v>43591</v>
      </c>
      <c r="D1094" t="s">
        <v>122</v>
      </c>
      <c r="E1094">
        <v>60</v>
      </c>
      <c r="F1094" t="s">
        <v>219</v>
      </c>
      <c r="G1094" t="s">
        <v>300</v>
      </c>
      <c r="J1094">
        <v>1282.69995117</v>
      </c>
      <c r="K1094">
        <v>26</v>
      </c>
      <c r="L1094">
        <v>45</v>
      </c>
      <c r="M1094" t="s">
        <v>332</v>
      </c>
      <c r="N1094">
        <v>70</v>
      </c>
      <c r="O1094" t="s">
        <v>333</v>
      </c>
      <c r="P1094" t="s">
        <v>493</v>
      </c>
      <c r="Q1094" t="s">
        <v>819</v>
      </c>
      <c r="R1094" t="s">
        <v>956</v>
      </c>
      <c r="S1094" s="2">
        <v>43509</v>
      </c>
      <c r="T1094" t="s">
        <v>963</v>
      </c>
      <c r="U1094">
        <v>0</v>
      </c>
      <c r="V1094" t="s">
        <v>973</v>
      </c>
      <c r="X1094">
        <v>0</v>
      </c>
      <c r="AA1094">
        <v>0</v>
      </c>
      <c r="AB1094">
        <v>0</v>
      </c>
      <c r="AC1094" t="s">
        <v>1049</v>
      </c>
      <c r="AG1094">
        <v>0</v>
      </c>
      <c r="AI1094">
        <v>43.84771472</v>
      </c>
      <c r="AJ1094" t="s">
        <v>973</v>
      </c>
      <c r="AL1094">
        <v>-105.2340744</v>
      </c>
      <c r="AN1094" t="s">
        <v>1334</v>
      </c>
      <c r="AO1094">
        <v>2.246993889693865</v>
      </c>
      <c r="AP1094" t="s">
        <v>1521</v>
      </c>
      <c r="AQ1094">
        <v>2019</v>
      </c>
      <c r="AR1094">
        <v>43</v>
      </c>
    </row>
    <row r="1095" spans="1:44">
      <c r="A1095" t="s">
        <v>44</v>
      </c>
      <c r="B1095" s="2">
        <v>43509</v>
      </c>
      <c r="C1095" s="2">
        <v>43591</v>
      </c>
      <c r="D1095" t="s">
        <v>122</v>
      </c>
      <c r="E1095">
        <v>60</v>
      </c>
      <c r="F1095" t="s">
        <v>219</v>
      </c>
      <c r="G1095" t="s">
        <v>300</v>
      </c>
      <c r="J1095">
        <v>1282.69995117</v>
      </c>
      <c r="K1095">
        <v>26</v>
      </c>
      <c r="L1095">
        <v>45</v>
      </c>
      <c r="M1095" t="s">
        <v>332</v>
      </c>
      <c r="N1095">
        <v>70</v>
      </c>
      <c r="O1095" t="s">
        <v>333</v>
      </c>
      <c r="P1095" t="s">
        <v>493</v>
      </c>
      <c r="Q1095" t="s">
        <v>819</v>
      </c>
      <c r="R1095" t="s">
        <v>956</v>
      </c>
      <c r="S1095" s="2">
        <v>43509</v>
      </c>
      <c r="T1095" t="s">
        <v>963</v>
      </c>
      <c r="U1095">
        <v>0</v>
      </c>
      <c r="V1095" t="s">
        <v>973</v>
      </c>
      <c r="X1095">
        <v>0</v>
      </c>
      <c r="AA1095">
        <v>0</v>
      </c>
      <c r="AB1095">
        <v>0</v>
      </c>
      <c r="AC1095" t="s">
        <v>1049</v>
      </c>
      <c r="AG1095">
        <v>0</v>
      </c>
      <c r="AI1095">
        <v>43.84771472</v>
      </c>
      <c r="AJ1095" t="s">
        <v>973</v>
      </c>
      <c r="AL1095">
        <v>-105.2340744</v>
      </c>
      <c r="AN1095" t="s">
        <v>1334</v>
      </c>
      <c r="AO1095">
        <v>2.246993889693865</v>
      </c>
      <c r="AP1095" t="s">
        <v>1521</v>
      </c>
      <c r="AQ1095">
        <v>2019</v>
      </c>
      <c r="AR1095">
        <v>43</v>
      </c>
    </row>
    <row r="1096" spans="1:44">
      <c r="A1096" t="s">
        <v>44</v>
      </c>
      <c r="B1096" s="2">
        <v>43509</v>
      </c>
      <c r="C1096" s="2">
        <v>43591</v>
      </c>
      <c r="D1096" t="s">
        <v>122</v>
      </c>
      <c r="E1096">
        <v>60</v>
      </c>
      <c r="F1096" t="s">
        <v>219</v>
      </c>
      <c r="G1096" t="s">
        <v>300</v>
      </c>
      <c r="J1096">
        <v>1282.69995117</v>
      </c>
      <c r="K1096">
        <v>14</v>
      </c>
      <c r="L1096">
        <v>44</v>
      </c>
      <c r="M1096" t="s">
        <v>332</v>
      </c>
      <c r="N1096">
        <v>70</v>
      </c>
      <c r="O1096" t="s">
        <v>333</v>
      </c>
      <c r="P1096" t="s">
        <v>493</v>
      </c>
      <c r="Q1096" t="s">
        <v>819</v>
      </c>
      <c r="R1096" t="s">
        <v>956</v>
      </c>
      <c r="S1096" s="2">
        <v>43509</v>
      </c>
      <c r="T1096" t="s">
        <v>963</v>
      </c>
      <c r="U1096">
        <v>0</v>
      </c>
      <c r="V1096" t="s">
        <v>973</v>
      </c>
      <c r="X1096">
        <v>0</v>
      </c>
      <c r="AA1096">
        <v>0</v>
      </c>
      <c r="AB1096">
        <v>0</v>
      </c>
      <c r="AC1096" t="s">
        <v>1049</v>
      </c>
      <c r="AG1096">
        <v>0</v>
      </c>
      <c r="AI1096">
        <v>43.78920382</v>
      </c>
      <c r="AJ1096" t="s">
        <v>973</v>
      </c>
      <c r="AL1096">
        <v>-105.23080081</v>
      </c>
      <c r="AN1096" t="s">
        <v>1332</v>
      </c>
      <c r="AO1096">
        <v>2.063877139356225</v>
      </c>
      <c r="AP1096" t="s">
        <v>1522</v>
      </c>
      <c r="AQ1096">
        <v>2019</v>
      </c>
      <c r="AR1096">
        <v>43</v>
      </c>
    </row>
    <row r="1097" spans="1:44">
      <c r="A1097" t="s">
        <v>44</v>
      </c>
      <c r="B1097" s="2">
        <v>43509</v>
      </c>
      <c r="C1097" s="2">
        <v>43591</v>
      </c>
      <c r="D1097" t="s">
        <v>122</v>
      </c>
      <c r="E1097">
        <v>60</v>
      </c>
      <c r="F1097" t="s">
        <v>219</v>
      </c>
      <c r="G1097" t="s">
        <v>300</v>
      </c>
      <c r="J1097">
        <v>1282.69995117</v>
      </c>
      <c r="K1097">
        <v>12</v>
      </c>
      <c r="L1097">
        <v>44</v>
      </c>
      <c r="M1097" t="s">
        <v>332</v>
      </c>
      <c r="N1097">
        <v>70</v>
      </c>
      <c r="O1097" t="s">
        <v>333</v>
      </c>
      <c r="P1097" t="s">
        <v>493</v>
      </c>
      <c r="Q1097" t="s">
        <v>819</v>
      </c>
      <c r="R1097" t="s">
        <v>956</v>
      </c>
      <c r="S1097" s="2">
        <v>43509</v>
      </c>
      <c r="T1097" t="s">
        <v>963</v>
      </c>
      <c r="U1097">
        <v>0</v>
      </c>
      <c r="V1097" t="s">
        <v>973</v>
      </c>
      <c r="X1097">
        <v>0</v>
      </c>
      <c r="AA1097">
        <v>0</v>
      </c>
      <c r="AB1097">
        <v>0</v>
      </c>
      <c r="AC1097" t="s">
        <v>1049</v>
      </c>
      <c r="AG1097">
        <v>0</v>
      </c>
      <c r="AI1097">
        <v>43.80379544</v>
      </c>
      <c r="AJ1097" t="s">
        <v>973</v>
      </c>
      <c r="AL1097">
        <v>-105.21072726</v>
      </c>
      <c r="AN1097" t="s">
        <v>1325</v>
      </c>
      <c r="AO1097">
        <v>1.001337055205712</v>
      </c>
      <c r="AP1097" t="s">
        <v>1523</v>
      </c>
      <c r="AQ1097">
        <v>2019</v>
      </c>
      <c r="AR1097">
        <v>43</v>
      </c>
    </row>
    <row r="1098" spans="1:44">
      <c r="A1098" t="s">
        <v>44</v>
      </c>
      <c r="B1098" s="2">
        <v>43509</v>
      </c>
      <c r="C1098" s="2">
        <v>43591</v>
      </c>
      <c r="D1098" t="s">
        <v>122</v>
      </c>
      <c r="E1098">
        <v>60</v>
      </c>
      <c r="F1098" t="s">
        <v>219</v>
      </c>
      <c r="G1098" t="s">
        <v>300</v>
      </c>
      <c r="J1098">
        <v>1282.69995117</v>
      </c>
      <c r="K1098">
        <v>12</v>
      </c>
      <c r="L1098">
        <v>44</v>
      </c>
      <c r="M1098" t="s">
        <v>332</v>
      </c>
      <c r="N1098">
        <v>70</v>
      </c>
      <c r="O1098" t="s">
        <v>333</v>
      </c>
      <c r="P1098" t="s">
        <v>493</v>
      </c>
      <c r="Q1098" t="s">
        <v>819</v>
      </c>
      <c r="R1098" t="s">
        <v>956</v>
      </c>
      <c r="S1098" s="2">
        <v>43509</v>
      </c>
      <c r="T1098" t="s">
        <v>963</v>
      </c>
      <c r="U1098">
        <v>0</v>
      </c>
      <c r="V1098" t="s">
        <v>973</v>
      </c>
      <c r="X1098">
        <v>0</v>
      </c>
      <c r="AA1098">
        <v>0</v>
      </c>
      <c r="AB1098">
        <v>0</v>
      </c>
      <c r="AC1098" t="s">
        <v>1049</v>
      </c>
      <c r="AG1098">
        <v>0</v>
      </c>
      <c r="AI1098">
        <v>43.80379544</v>
      </c>
      <c r="AJ1098" t="s">
        <v>973</v>
      </c>
      <c r="AL1098">
        <v>-105.21072726</v>
      </c>
      <c r="AN1098" t="s">
        <v>1325</v>
      </c>
      <c r="AO1098">
        <v>1.001337055205712</v>
      </c>
      <c r="AP1098" t="s">
        <v>1523</v>
      </c>
      <c r="AQ1098">
        <v>2019</v>
      </c>
      <c r="AR1098">
        <v>43</v>
      </c>
    </row>
    <row r="1099" spans="1:44">
      <c r="A1099" t="s">
        <v>44</v>
      </c>
      <c r="B1099" s="2">
        <v>43509</v>
      </c>
      <c r="C1099" s="2">
        <v>43591</v>
      </c>
      <c r="D1099" t="s">
        <v>122</v>
      </c>
      <c r="E1099">
        <v>60</v>
      </c>
      <c r="F1099" t="s">
        <v>219</v>
      </c>
      <c r="G1099" t="s">
        <v>300</v>
      </c>
      <c r="J1099">
        <v>1282.69995117</v>
      </c>
      <c r="K1099">
        <v>14</v>
      </c>
      <c r="L1099">
        <v>44</v>
      </c>
      <c r="M1099" t="s">
        <v>332</v>
      </c>
      <c r="N1099">
        <v>70</v>
      </c>
      <c r="O1099" t="s">
        <v>333</v>
      </c>
      <c r="P1099" t="s">
        <v>493</v>
      </c>
      <c r="Q1099" t="s">
        <v>819</v>
      </c>
      <c r="R1099" t="s">
        <v>956</v>
      </c>
      <c r="S1099" s="2">
        <v>43509</v>
      </c>
      <c r="T1099" t="s">
        <v>963</v>
      </c>
      <c r="U1099">
        <v>0</v>
      </c>
      <c r="V1099" t="s">
        <v>973</v>
      </c>
      <c r="X1099">
        <v>0</v>
      </c>
      <c r="AA1099">
        <v>0</v>
      </c>
      <c r="AB1099">
        <v>0</v>
      </c>
      <c r="AC1099" t="s">
        <v>1049</v>
      </c>
      <c r="AG1099">
        <v>0</v>
      </c>
      <c r="AI1099">
        <v>43.78920382</v>
      </c>
      <c r="AJ1099" t="s">
        <v>973</v>
      </c>
      <c r="AL1099">
        <v>-105.23080081</v>
      </c>
      <c r="AN1099" t="s">
        <v>1332</v>
      </c>
      <c r="AO1099">
        <v>2.063877139356225</v>
      </c>
      <c r="AP1099" t="s">
        <v>1522</v>
      </c>
      <c r="AQ1099">
        <v>2019</v>
      </c>
      <c r="AR1099">
        <v>43</v>
      </c>
    </row>
    <row r="1100" spans="1:44">
      <c r="A1100" t="s">
        <v>44</v>
      </c>
      <c r="B1100" s="2">
        <v>43509</v>
      </c>
      <c r="C1100" s="2">
        <v>43591</v>
      </c>
      <c r="D1100" t="s">
        <v>122</v>
      </c>
      <c r="E1100">
        <v>60</v>
      </c>
      <c r="F1100" t="s">
        <v>219</v>
      </c>
      <c r="G1100" t="s">
        <v>300</v>
      </c>
      <c r="J1100">
        <v>1282.69995117</v>
      </c>
      <c r="K1100">
        <v>2</v>
      </c>
      <c r="L1100">
        <v>44</v>
      </c>
      <c r="M1100" t="s">
        <v>332</v>
      </c>
      <c r="N1100">
        <v>70</v>
      </c>
      <c r="O1100" t="s">
        <v>333</v>
      </c>
      <c r="P1100" t="s">
        <v>493</v>
      </c>
      <c r="Q1100" t="s">
        <v>819</v>
      </c>
      <c r="R1100" t="s">
        <v>956</v>
      </c>
      <c r="S1100" s="2">
        <v>43509</v>
      </c>
      <c r="T1100" t="s">
        <v>963</v>
      </c>
      <c r="U1100">
        <v>0</v>
      </c>
      <c r="V1100" t="s">
        <v>973</v>
      </c>
      <c r="X1100">
        <v>0</v>
      </c>
      <c r="AA1100">
        <v>0</v>
      </c>
      <c r="AB1100">
        <v>0</v>
      </c>
      <c r="AC1100" t="s">
        <v>1049</v>
      </c>
      <c r="AG1100">
        <v>0</v>
      </c>
      <c r="AI1100">
        <v>43.8182571</v>
      </c>
      <c r="AJ1100" t="s">
        <v>973</v>
      </c>
      <c r="AL1100">
        <v>-105.23080867</v>
      </c>
      <c r="AN1100" t="s">
        <v>1326</v>
      </c>
      <c r="AO1100">
        <v>0.6735723486264079</v>
      </c>
      <c r="AP1100" t="s">
        <v>1526</v>
      </c>
      <c r="AQ1100">
        <v>2019</v>
      </c>
      <c r="AR1100">
        <v>43</v>
      </c>
    </row>
    <row r="1101" spans="1:44">
      <c r="A1101" t="s">
        <v>44</v>
      </c>
      <c r="B1101" s="2">
        <v>43588</v>
      </c>
      <c r="C1101" s="2">
        <v>43619</v>
      </c>
      <c r="D1101" t="s">
        <v>123</v>
      </c>
      <c r="E1101">
        <v>48</v>
      </c>
      <c r="F1101" t="s">
        <v>220</v>
      </c>
      <c r="G1101" t="s">
        <v>300</v>
      </c>
      <c r="J1101">
        <v>319.80999755</v>
      </c>
      <c r="K1101">
        <v>4</v>
      </c>
      <c r="L1101">
        <v>44</v>
      </c>
      <c r="M1101" t="s">
        <v>332</v>
      </c>
      <c r="N1101">
        <v>70</v>
      </c>
      <c r="O1101" t="s">
        <v>333</v>
      </c>
      <c r="P1101" t="s">
        <v>494</v>
      </c>
      <c r="Q1101" t="s">
        <v>820</v>
      </c>
      <c r="R1101" t="s">
        <v>956</v>
      </c>
      <c r="S1101" s="2">
        <v>43588</v>
      </c>
      <c r="T1101" t="s">
        <v>962</v>
      </c>
      <c r="U1101">
        <v>0</v>
      </c>
      <c r="V1101" t="s">
        <v>973</v>
      </c>
      <c r="X1101">
        <v>0</v>
      </c>
      <c r="AA1101">
        <v>0</v>
      </c>
      <c r="AB1101">
        <v>0</v>
      </c>
      <c r="AC1101" t="s">
        <v>1049</v>
      </c>
      <c r="AG1101">
        <v>0</v>
      </c>
      <c r="AI1101">
        <v>43.81819578</v>
      </c>
      <c r="AJ1101" t="s">
        <v>973</v>
      </c>
      <c r="AL1101">
        <v>-105.27149791</v>
      </c>
      <c r="AN1101" t="s">
        <v>1339</v>
      </c>
      <c r="AO1101">
        <v>2.705160545804404</v>
      </c>
      <c r="AP1101" t="s">
        <v>1526</v>
      </c>
      <c r="AQ1101">
        <v>2019</v>
      </c>
      <c r="AR1101">
        <v>43</v>
      </c>
    </row>
    <row r="1102" spans="1:44">
      <c r="A1102" t="s">
        <v>44</v>
      </c>
      <c r="B1102" s="2">
        <v>43588</v>
      </c>
      <c r="C1102" s="2">
        <v>43619</v>
      </c>
      <c r="D1102" t="s">
        <v>123</v>
      </c>
      <c r="E1102">
        <v>48</v>
      </c>
      <c r="F1102" t="s">
        <v>220</v>
      </c>
      <c r="G1102" t="s">
        <v>300</v>
      </c>
      <c r="J1102">
        <v>319.80999755</v>
      </c>
      <c r="K1102">
        <v>4</v>
      </c>
      <c r="L1102">
        <v>44</v>
      </c>
      <c r="M1102" t="s">
        <v>332</v>
      </c>
      <c r="N1102">
        <v>70</v>
      </c>
      <c r="O1102" t="s">
        <v>333</v>
      </c>
      <c r="P1102" t="s">
        <v>494</v>
      </c>
      <c r="Q1102" t="s">
        <v>820</v>
      </c>
      <c r="R1102" t="s">
        <v>956</v>
      </c>
      <c r="S1102" s="2">
        <v>43588</v>
      </c>
      <c r="T1102" t="s">
        <v>962</v>
      </c>
      <c r="U1102">
        <v>0</v>
      </c>
      <c r="V1102" t="s">
        <v>973</v>
      </c>
      <c r="X1102">
        <v>0</v>
      </c>
      <c r="AA1102">
        <v>0</v>
      </c>
      <c r="AB1102">
        <v>0</v>
      </c>
      <c r="AC1102" t="s">
        <v>1049</v>
      </c>
      <c r="AG1102">
        <v>0</v>
      </c>
      <c r="AI1102">
        <v>43.81819578</v>
      </c>
      <c r="AJ1102" t="s">
        <v>973</v>
      </c>
      <c r="AL1102">
        <v>-105.27149791</v>
      </c>
      <c r="AN1102" t="s">
        <v>1339</v>
      </c>
      <c r="AO1102">
        <v>2.705160545804404</v>
      </c>
      <c r="AP1102" t="s">
        <v>1526</v>
      </c>
      <c r="AQ1102">
        <v>2019</v>
      </c>
      <c r="AR1102">
        <v>43</v>
      </c>
    </row>
    <row r="1103" spans="1:44">
      <c r="A1103" t="s">
        <v>44</v>
      </c>
      <c r="B1103" s="2">
        <v>43588</v>
      </c>
      <c r="C1103" s="2">
        <v>43619</v>
      </c>
      <c r="D1103" t="s">
        <v>123</v>
      </c>
      <c r="E1103">
        <v>48</v>
      </c>
      <c r="F1103" t="s">
        <v>220</v>
      </c>
      <c r="G1103" t="s">
        <v>300</v>
      </c>
      <c r="J1103">
        <v>319.80999755</v>
      </c>
      <c r="K1103">
        <v>4</v>
      </c>
      <c r="L1103">
        <v>44</v>
      </c>
      <c r="M1103" t="s">
        <v>332</v>
      </c>
      <c r="N1103">
        <v>70</v>
      </c>
      <c r="O1103" t="s">
        <v>333</v>
      </c>
      <c r="P1103" t="s">
        <v>494</v>
      </c>
      <c r="Q1103" t="s">
        <v>820</v>
      </c>
      <c r="R1103" t="s">
        <v>956</v>
      </c>
      <c r="S1103" s="2">
        <v>43588</v>
      </c>
      <c r="T1103" t="s">
        <v>962</v>
      </c>
      <c r="U1103">
        <v>0</v>
      </c>
      <c r="V1103" t="s">
        <v>973</v>
      </c>
      <c r="X1103">
        <v>0</v>
      </c>
      <c r="AA1103">
        <v>0</v>
      </c>
      <c r="AB1103">
        <v>0</v>
      </c>
      <c r="AC1103" t="s">
        <v>1049</v>
      </c>
      <c r="AG1103">
        <v>0</v>
      </c>
      <c r="AI1103">
        <v>43.81819578</v>
      </c>
      <c r="AJ1103" t="s">
        <v>973</v>
      </c>
      <c r="AL1103">
        <v>-105.27149791</v>
      </c>
      <c r="AN1103" t="s">
        <v>1339</v>
      </c>
      <c r="AO1103">
        <v>2.705160545804404</v>
      </c>
      <c r="AP1103" t="s">
        <v>1526</v>
      </c>
      <c r="AQ1103">
        <v>2019</v>
      </c>
      <c r="AR1103">
        <v>43</v>
      </c>
    </row>
    <row r="1104" spans="1:44">
      <c r="A1104" t="s">
        <v>44</v>
      </c>
      <c r="B1104" s="2">
        <v>43588</v>
      </c>
      <c r="C1104" s="2">
        <v>43619</v>
      </c>
      <c r="D1104" t="s">
        <v>123</v>
      </c>
      <c r="E1104">
        <v>48</v>
      </c>
      <c r="F1104" t="s">
        <v>220</v>
      </c>
      <c r="G1104" t="s">
        <v>300</v>
      </c>
      <c r="J1104">
        <v>319.80999755</v>
      </c>
      <c r="K1104">
        <v>3</v>
      </c>
      <c r="L1104">
        <v>44</v>
      </c>
      <c r="M1104" t="s">
        <v>332</v>
      </c>
      <c r="N1104">
        <v>70</v>
      </c>
      <c r="O1104" t="s">
        <v>333</v>
      </c>
      <c r="P1104" t="s">
        <v>494</v>
      </c>
      <c r="Q1104" t="s">
        <v>820</v>
      </c>
      <c r="R1104" t="s">
        <v>956</v>
      </c>
      <c r="S1104" s="2">
        <v>43588</v>
      </c>
      <c r="T1104" t="s">
        <v>962</v>
      </c>
      <c r="U1104">
        <v>0</v>
      </c>
      <c r="V1104" t="s">
        <v>973</v>
      </c>
      <c r="X1104">
        <v>0</v>
      </c>
      <c r="AA1104">
        <v>0</v>
      </c>
      <c r="AB1104">
        <v>0</v>
      </c>
      <c r="AC1104" t="s">
        <v>1049</v>
      </c>
      <c r="AG1104">
        <v>0</v>
      </c>
      <c r="AI1104">
        <v>43.81819593</v>
      </c>
      <c r="AJ1104" t="s">
        <v>973</v>
      </c>
      <c r="AL1104">
        <v>-105.25099678</v>
      </c>
      <c r="AN1104" t="s">
        <v>1329</v>
      </c>
      <c r="AO1104">
        <v>1.680982207292245</v>
      </c>
      <c r="AP1104" t="s">
        <v>1526</v>
      </c>
      <c r="AQ1104">
        <v>2019</v>
      </c>
      <c r="AR1104">
        <v>43</v>
      </c>
    </row>
    <row r="1105" spans="1:44">
      <c r="A1105" t="s">
        <v>44</v>
      </c>
      <c r="B1105" s="2">
        <v>43588</v>
      </c>
      <c r="C1105" s="2">
        <v>43619</v>
      </c>
      <c r="D1105" t="s">
        <v>123</v>
      </c>
      <c r="E1105">
        <v>48</v>
      </c>
      <c r="F1105" t="s">
        <v>220</v>
      </c>
      <c r="G1105" t="s">
        <v>300</v>
      </c>
      <c r="J1105">
        <v>319.80999755</v>
      </c>
      <c r="K1105">
        <v>4</v>
      </c>
      <c r="L1105">
        <v>44</v>
      </c>
      <c r="M1105" t="s">
        <v>332</v>
      </c>
      <c r="N1105">
        <v>70</v>
      </c>
      <c r="O1105" t="s">
        <v>333</v>
      </c>
      <c r="P1105" t="s">
        <v>494</v>
      </c>
      <c r="Q1105" t="s">
        <v>820</v>
      </c>
      <c r="R1105" t="s">
        <v>956</v>
      </c>
      <c r="S1105" s="2">
        <v>43588</v>
      </c>
      <c r="T1105" t="s">
        <v>962</v>
      </c>
      <c r="U1105">
        <v>0</v>
      </c>
      <c r="V1105" t="s">
        <v>973</v>
      </c>
      <c r="X1105">
        <v>0</v>
      </c>
      <c r="AA1105">
        <v>0</v>
      </c>
      <c r="AB1105">
        <v>0</v>
      </c>
      <c r="AC1105" t="s">
        <v>1049</v>
      </c>
      <c r="AG1105">
        <v>0</v>
      </c>
      <c r="AI1105">
        <v>43.81819578</v>
      </c>
      <c r="AJ1105" t="s">
        <v>973</v>
      </c>
      <c r="AL1105">
        <v>-105.27149791</v>
      </c>
      <c r="AN1105" t="s">
        <v>1339</v>
      </c>
      <c r="AO1105">
        <v>2.705160545804404</v>
      </c>
      <c r="AP1105" t="s">
        <v>1526</v>
      </c>
      <c r="AQ1105">
        <v>2019</v>
      </c>
      <c r="AR1105">
        <v>43</v>
      </c>
    </row>
    <row r="1106" spans="1:44">
      <c r="A1106" t="s">
        <v>44</v>
      </c>
      <c r="B1106" s="2">
        <v>43588</v>
      </c>
      <c r="C1106" s="2">
        <v>43619</v>
      </c>
      <c r="D1106" t="s">
        <v>123</v>
      </c>
      <c r="E1106">
        <v>48</v>
      </c>
      <c r="F1106" t="s">
        <v>220</v>
      </c>
      <c r="G1106" t="s">
        <v>300</v>
      </c>
      <c r="J1106">
        <v>319.80999755</v>
      </c>
      <c r="K1106">
        <v>3</v>
      </c>
      <c r="L1106">
        <v>44</v>
      </c>
      <c r="M1106" t="s">
        <v>332</v>
      </c>
      <c r="N1106">
        <v>70</v>
      </c>
      <c r="O1106" t="s">
        <v>333</v>
      </c>
      <c r="P1106" t="s">
        <v>494</v>
      </c>
      <c r="Q1106" t="s">
        <v>820</v>
      </c>
      <c r="R1106" t="s">
        <v>956</v>
      </c>
      <c r="S1106" s="2">
        <v>43588</v>
      </c>
      <c r="T1106" t="s">
        <v>962</v>
      </c>
      <c r="U1106">
        <v>0</v>
      </c>
      <c r="V1106" t="s">
        <v>973</v>
      </c>
      <c r="X1106">
        <v>0</v>
      </c>
      <c r="AA1106">
        <v>0</v>
      </c>
      <c r="AB1106">
        <v>0</v>
      </c>
      <c r="AC1106" t="s">
        <v>1049</v>
      </c>
      <c r="AG1106">
        <v>0</v>
      </c>
      <c r="AI1106">
        <v>43.81819593</v>
      </c>
      <c r="AJ1106" t="s">
        <v>973</v>
      </c>
      <c r="AL1106">
        <v>-105.25099678</v>
      </c>
      <c r="AN1106" t="s">
        <v>1329</v>
      </c>
      <c r="AO1106">
        <v>1.680982207292245</v>
      </c>
      <c r="AP1106" t="s">
        <v>1526</v>
      </c>
      <c r="AQ1106">
        <v>2019</v>
      </c>
      <c r="AR1106">
        <v>43</v>
      </c>
    </row>
    <row r="1107" spans="1:44">
      <c r="A1107" t="s">
        <v>44</v>
      </c>
      <c r="B1107" s="2">
        <v>43588</v>
      </c>
      <c r="C1107" s="2">
        <v>43619</v>
      </c>
      <c r="D1107" t="s">
        <v>123</v>
      </c>
      <c r="E1107">
        <v>48</v>
      </c>
      <c r="F1107" t="s">
        <v>220</v>
      </c>
      <c r="G1107" t="s">
        <v>300</v>
      </c>
      <c r="J1107">
        <v>319.80999755</v>
      </c>
      <c r="K1107">
        <v>4</v>
      </c>
      <c r="L1107">
        <v>44</v>
      </c>
      <c r="M1107" t="s">
        <v>332</v>
      </c>
      <c r="N1107">
        <v>70</v>
      </c>
      <c r="O1107" t="s">
        <v>333</v>
      </c>
      <c r="P1107" t="s">
        <v>494</v>
      </c>
      <c r="Q1107" t="s">
        <v>820</v>
      </c>
      <c r="R1107" t="s">
        <v>956</v>
      </c>
      <c r="S1107" s="2">
        <v>43588</v>
      </c>
      <c r="T1107" t="s">
        <v>962</v>
      </c>
      <c r="U1107">
        <v>0</v>
      </c>
      <c r="V1107" t="s">
        <v>973</v>
      </c>
      <c r="X1107">
        <v>0</v>
      </c>
      <c r="AA1107">
        <v>0</v>
      </c>
      <c r="AB1107">
        <v>0</v>
      </c>
      <c r="AC1107" t="s">
        <v>1049</v>
      </c>
      <c r="AG1107">
        <v>0</v>
      </c>
      <c r="AI1107">
        <v>43.81819578</v>
      </c>
      <c r="AJ1107" t="s">
        <v>973</v>
      </c>
      <c r="AL1107">
        <v>-105.27149791</v>
      </c>
      <c r="AN1107" t="s">
        <v>1339</v>
      </c>
      <c r="AO1107">
        <v>2.705160545804404</v>
      </c>
      <c r="AP1107" t="s">
        <v>1526</v>
      </c>
      <c r="AQ1107">
        <v>2019</v>
      </c>
      <c r="AR1107">
        <v>43</v>
      </c>
    </row>
    <row r="1108" spans="1:44">
      <c r="A1108" t="s">
        <v>44</v>
      </c>
      <c r="B1108" s="2">
        <v>43588</v>
      </c>
      <c r="C1108" s="2">
        <v>43619</v>
      </c>
      <c r="D1108" t="s">
        <v>123</v>
      </c>
      <c r="E1108">
        <v>48</v>
      </c>
      <c r="F1108" t="s">
        <v>220</v>
      </c>
      <c r="G1108" t="s">
        <v>300</v>
      </c>
      <c r="J1108">
        <v>319.80999755</v>
      </c>
      <c r="K1108">
        <v>3</v>
      </c>
      <c r="L1108">
        <v>44</v>
      </c>
      <c r="M1108" t="s">
        <v>332</v>
      </c>
      <c r="N1108">
        <v>70</v>
      </c>
      <c r="O1108" t="s">
        <v>333</v>
      </c>
      <c r="P1108" t="s">
        <v>494</v>
      </c>
      <c r="Q1108" t="s">
        <v>820</v>
      </c>
      <c r="R1108" t="s">
        <v>956</v>
      </c>
      <c r="S1108" s="2">
        <v>43588</v>
      </c>
      <c r="T1108" t="s">
        <v>962</v>
      </c>
      <c r="U1108">
        <v>0</v>
      </c>
      <c r="V1108" t="s">
        <v>973</v>
      </c>
      <c r="X1108">
        <v>0</v>
      </c>
      <c r="AA1108">
        <v>0</v>
      </c>
      <c r="AB1108">
        <v>0</v>
      </c>
      <c r="AC1108" t="s">
        <v>1049</v>
      </c>
      <c r="AG1108">
        <v>0</v>
      </c>
      <c r="AI1108">
        <v>43.81819593</v>
      </c>
      <c r="AJ1108" t="s">
        <v>973</v>
      </c>
      <c r="AL1108">
        <v>-105.25099678</v>
      </c>
      <c r="AN1108" t="s">
        <v>1329</v>
      </c>
      <c r="AO1108">
        <v>1.680982207292245</v>
      </c>
      <c r="AP1108" t="s">
        <v>1526</v>
      </c>
      <c r="AQ1108">
        <v>2019</v>
      </c>
      <c r="AR1108">
        <v>43</v>
      </c>
    </row>
    <row r="1109" spans="1:44">
      <c r="A1109" t="s">
        <v>44</v>
      </c>
      <c r="B1109" s="2">
        <v>43587</v>
      </c>
      <c r="C1109" s="2">
        <v>43622</v>
      </c>
      <c r="D1109" t="s">
        <v>124</v>
      </c>
      <c r="E1109">
        <v>48</v>
      </c>
      <c r="F1109" t="s">
        <v>221</v>
      </c>
      <c r="G1109" t="s">
        <v>300</v>
      </c>
      <c r="J1109">
        <v>520.72998046</v>
      </c>
      <c r="K1109">
        <v>26</v>
      </c>
      <c r="L1109">
        <v>45</v>
      </c>
      <c r="M1109" t="s">
        <v>332</v>
      </c>
      <c r="N1109">
        <v>70</v>
      </c>
      <c r="O1109" t="s">
        <v>333</v>
      </c>
      <c r="P1109" t="s">
        <v>495</v>
      </c>
      <c r="Q1109" t="s">
        <v>821</v>
      </c>
      <c r="R1109" t="s">
        <v>956</v>
      </c>
      <c r="S1109" s="2">
        <v>43592</v>
      </c>
      <c r="T1109" t="s">
        <v>962</v>
      </c>
      <c r="U1109">
        <v>0</v>
      </c>
      <c r="V1109" t="s">
        <v>973</v>
      </c>
      <c r="X1109">
        <v>0</v>
      </c>
      <c r="AA1109">
        <v>0</v>
      </c>
      <c r="AB1109">
        <v>0</v>
      </c>
      <c r="AC1109" t="s">
        <v>1049</v>
      </c>
      <c r="AG1109">
        <v>0</v>
      </c>
      <c r="AI1109">
        <v>43.84771472</v>
      </c>
      <c r="AJ1109" t="s">
        <v>973</v>
      </c>
      <c r="AL1109">
        <v>-105.2340744</v>
      </c>
      <c r="AN1109" t="s">
        <v>1334</v>
      </c>
      <c r="AO1109">
        <v>2.246993889693865</v>
      </c>
      <c r="AP1109" t="s">
        <v>1521</v>
      </c>
      <c r="AQ1109">
        <v>2019</v>
      </c>
      <c r="AR1109">
        <v>43</v>
      </c>
    </row>
    <row r="1110" spans="1:44">
      <c r="A1110" t="s">
        <v>44</v>
      </c>
      <c r="B1110" s="2">
        <v>43587</v>
      </c>
      <c r="C1110" s="2">
        <v>43622</v>
      </c>
      <c r="D1110" t="s">
        <v>124</v>
      </c>
      <c r="E1110">
        <v>48</v>
      </c>
      <c r="F1110" t="s">
        <v>221</v>
      </c>
      <c r="G1110" t="s">
        <v>300</v>
      </c>
      <c r="J1110">
        <v>520.72998046</v>
      </c>
      <c r="K1110">
        <v>26</v>
      </c>
      <c r="L1110">
        <v>45</v>
      </c>
      <c r="M1110" t="s">
        <v>332</v>
      </c>
      <c r="N1110">
        <v>70</v>
      </c>
      <c r="O1110" t="s">
        <v>333</v>
      </c>
      <c r="P1110" t="s">
        <v>495</v>
      </c>
      <c r="Q1110" t="s">
        <v>821</v>
      </c>
      <c r="R1110" t="s">
        <v>956</v>
      </c>
      <c r="S1110" s="2">
        <v>43592</v>
      </c>
      <c r="T1110" t="s">
        <v>962</v>
      </c>
      <c r="U1110">
        <v>0</v>
      </c>
      <c r="V1110" t="s">
        <v>973</v>
      </c>
      <c r="X1110">
        <v>0</v>
      </c>
      <c r="AA1110">
        <v>0</v>
      </c>
      <c r="AB1110">
        <v>0</v>
      </c>
      <c r="AC1110" t="s">
        <v>1049</v>
      </c>
      <c r="AG1110">
        <v>0</v>
      </c>
      <c r="AI1110">
        <v>43.84771472</v>
      </c>
      <c r="AJ1110" t="s">
        <v>973</v>
      </c>
      <c r="AL1110">
        <v>-105.2340744</v>
      </c>
      <c r="AN1110" t="s">
        <v>1334</v>
      </c>
      <c r="AO1110">
        <v>2.246993889693865</v>
      </c>
      <c r="AP1110" t="s">
        <v>1521</v>
      </c>
      <c r="AQ1110">
        <v>2019</v>
      </c>
      <c r="AR1110">
        <v>43</v>
      </c>
    </row>
    <row r="1111" spans="1:44">
      <c r="A1111" t="s">
        <v>44</v>
      </c>
      <c r="B1111" s="2">
        <v>43587</v>
      </c>
      <c r="C1111" s="2">
        <v>43622</v>
      </c>
      <c r="D1111" t="s">
        <v>124</v>
      </c>
      <c r="E1111">
        <v>48</v>
      </c>
      <c r="F1111" t="s">
        <v>221</v>
      </c>
      <c r="G1111" t="s">
        <v>300</v>
      </c>
      <c r="J1111">
        <v>520.72998046</v>
      </c>
      <c r="K1111">
        <v>26</v>
      </c>
      <c r="L1111">
        <v>45</v>
      </c>
      <c r="M1111" t="s">
        <v>332</v>
      </c>
      <c r="N1111">
        <v>70</v>
      </c>
      <c r="O1111" t="s">
        <v>333</v>
      </c>
      <c r="P1111" t="s">
        <v>495</v>
      </c>
      <c r="Q1111" t="s">
        <v>821</v>
      </c>
      <c r="R1111" t="s">
        <v>956</v>
      </c>
      <c r="S1111" s="2">
        <v>43592</v>
      </c>
      <c r="T1111" t="s">
        <v>962</v>
      </c>
      <c r="U1111">
        <v>0</v>
      </c>
      <c r="V1111" t="s">
        <v>973</v>
      </c>
      <c r="X1111">
        <v>0</v>
      </c>
      <c r="AA1111">
        <v>0</v>
      </c>
      <c r="AB1111">
        <v>0</v>
      </c>
      <c r="AC1111" t="s">
        <v>1049</v>
      </c>
      <c r="AG1111">
        <v>0</v>
      </c>
      <c r="AI1111">
        <v>43.84771472</v>
      </c>
      <c r="AJ1111" t="s">
        <v>973</v>
      </c>
      <c r="AL1111">
        <v>-105.2340744</v>
      </c>
      <c r="AN1111" t="s">
        <v>1334</v>
      </c>
      <c r="AO1111">
        <v>2.246993889693865</v>
      </c>
      <c r="AP1111" t="s">
        <v>1521</v>
      </c>
      <c r="AQ1111">
        <v>2019</v>
      </c>
      <c r="AR1111">
        <v>43</v>
      </c>
    </row>
    <row r="1112" spans="1:44">
      <c r="A1112" t="s">
        <v>44</v>
      </c>
      <c r="B1112" s="2">
        <v>43336</v>
      </c>
      <c r="C1112" s="2">
        <v>43423</v>
      </c>
      <c r="D1112" t="s">
        <v>129</v>
      </c>
      <c r="E1112">
        <v>48</v>
      </c>
      <c r="F1112" t="s">
        <v>234</v>
      </c>
      <c r="G1112" t="s">
        <v>300</v>
      </c>
      <c r="J1112">
        <v>336.55999755</v>
      </c>
      <c r="K1112">
        <v>27</v>
      </c>
      <c r="L1112">
        <v>45</v>
      </c>
      <c r="M1112" t="s">
        <v>332</v>
      </c>
      <c r="N1112">
        <v>70</v>
      </c>
      <c r="O1112" t="s">
        <v>333</v>
      </c>
      <c r="P1112" t="s">
        <v>507</v>
      </c>
      <c r="Q1112" t="s">
        <v>836</v>
      </c>
      <c r="R1112" t="s">
        <v>956</v>
      </c>
      <c r="S1112" s="2">
        <v>43336</v>
      </c>
      <c r="T1112" t="s">
        <v>962</v>
      </c>
      <c r="U1112">
        <v>0</v>
      </c>
      <c r="V1112" t="s">
        <v>973</v>
      </c>
      <c r="X1112">
        <v>0</v>
      </c>
      <c r="AA1112">
        <v>0</v>
      </c>
      <c r="AB1112">
        <v>0</v>
      </c>
      <c r="AC1112" t="s">
        <v>1049</v>
      </c>
      <c r="AG1112">
        <v>0</v>
      </c>
      <c r="AI1112">
        <v>43.84772985</v>
      </c>
      <c r="AJ1112" t="s">
        <v>973</v>
      </c>
      <c r="AL1112">
        <v>-105.25475848</v>
      </c>
      <c r="AN1112" t="s">
        <v>1341</v>
      </c>
      <c r="AO1112">
        <v>2.801007661607526</v>
      </c>
      <c r="AP1112" t="s">
        <v>1521</v>
      </c>
      <c r="AQ1112">
        <v>2018</v>
      </c>
      <c r="AR1112">
        <v>43</v>
      </c>
    </row>
    <row r="1113" spans="1:44">
      <c r="A1113" t="s">
        <v>44</v>
      </c>
      <c r="B1113" s="2">
        <v>43336</v>
      </c>
      <c r="C1113" s="2">
        <v>43423</v>
      </c>
      <c r="D1113" t="s">
        <v>129</v>
      </c>
      <c r="E1113">
        <v>48</v>
      </c>
      <c r="F1113" t="s">
        <v>234</v>
      </c>
      <c r="G1113" t="s">
        <v>300</v>
      </c>
      <c r="J1113">
        <v>336.55999755</v>
      </c>
      <c r="K1113">
        <v>27</v>
      </c>
      <c r="L1113">
        <v>45</v>
      </c>
      <c r="M1113" t="s">
        <v>332</v>
      </c>
      <c r="N1113">
        <v>70</v>
      </c>
      <c r="O1113" t="s">
        <v>333</v>
      </c>
      <c r="P1113" t="s">
        <v>507</v>
      </c>
      <c r="Q1113" t="s">
        <v>836</v>
      </c>
      <c r="R1113" t="s">
        <v>956</v>
      </c>
      <c r="S1113" s="2">
        <v>43336</v>
      </c>
      <c r="T1113" t="s">
        <v>962</v>
      </c>
      <c r="U1113">
        <v>0</v>
      </c>
      <c r="V1113" t="s">
        <v>973</v>
      </c>
      <c r="X1113">
        <v>0</v>
      </c>
      <c r="AA1113">
        <v>0</v>
      </c>
      <c r="AB1113">
        <v>0</v>
      </c>
      <c r="AC1113" t="s">
        <v>1049</v>
      </c>
      <c r="AG1113">
        <v>0</v>
      </c>
      <c r="AI1113">
        <v>43.84772985</v>
      </c>
      <c r="AJ1113" t="s">
        <v>973</v>
      </c>
      <c r="AL1113">
        <v>-105.25475848</v>
      </c>
      <c r="AN1113" t="s">
        <v>1341</v>
      </c>
      <c r="AO1113">
        <v>2.801007661607526</v>
      </c>
      <c r="AP1113" t="s">
        <v>1521</v>
      </c>
      <c r="AQ1113">
        <v>2018</v>
      </c>
      <c r="AR1113">
        <v>43</v>
      </c>
    </row>
    <row r="1114" spans="1:44">
      <c r="A1114" t="s">
        <v>44</v>
      </c>
      <c r="B1114" s="2">
        <v>43336</v>
      </c>
      <c r="C1114" s="2">
        <v>43423</v>
      </c>
      <c r="D1114" t="s">
        <v>129</v>
      </c>
      <c r="E1114">
        <v>48</v>
      </c>
      <c r="F1114" t="s">
        <v>234</v>
      </c>
      <c r="G1114" t="s">
        <v>300</v>
      </c>
      <c r="J1114">
        <v>336.55999755</v>
      </c>
      <c r="K1114">
        <v>27</v>
      </c>
      <c r="L1114">
        <v>45</v>
      </c>
      <c r="M1114" t="s">
        <v>332</v>
      </c>
      <c r="N1114">
        <v>70</v>
      </c>
      <c r="O1114" t="s">
        <v>333</v>
      </c>
      <c r="P1114" t="s">
        <v>507</v>
      </c>
      <c r="Q1114" t="s">
        <v>836</v>
      </c>
      <c r="R1114" t="s">
        <v>956</v>
      </c>
      <c r="S1114" s="2">
        <v>43336</v>
      </c>
      <c r="T1114" t="s">
        <v>962</v>
      </c>
      <c r="U1114">
        <v>0</v>
      </c>
      <c r="V1114" t="s">
        <v>973</v>
      </c>
      <c r="X1114">
        <v>0</v>
      </c>
      <c r="AA1114">
        <v>0</v>
      </c>
      <c r="AB1114">
        <v>0</v>
      </c>
      <c r="AC1114" t="s">
        <v>1049</v>
      </c>
      <c r="AG1114">
        <v>0</v>
      </c>
      <c r="AI1114">
        <v>43.84772985</v>
      </c>
      <c r="AJ1114" t="s">
        <v>973</v>
      </c>
      <c r="AL1114">
        <v>-105.25475848</v>
      </c>
      <c r="AN1114" t="s">
        <v>1341</v>
      </c>
      <c r="AO1114">
        <v>2.801007661607526</v>
      </c>
      <c r="AP1114" t="s">
        <v>1521</v>
      </c>
      <c r="AQ1114">
        <v>2018</v>
      </c>
      <c r="AR1114">
        <v>43</v>
      </c>
    </row>
    <row r="1115" spans="1:44">
      <c r="A1115" t="s">
        <v>44</v>
      </c>
      <c r="B1115" s="2">
        <v>43336</v>
      </c>
      <c r="C1115" s="2">
        <v>43423</v>
      </c>
      <c r="D1115" t="s">
        <v>129</v>
      </c>
      <c r="E1115">
        <v>48</v>
      </c>
      <c r="F1115" t="s">
        <v>234</v>
      </c>
      <c r="G1115" t="s">
        <v>300</v>
      </c>
      <c r="J1115">
        <v>336.55999755</v>
      </c>
      <c r="K1115">
        <v>27</v>
      </c>
      <c r="L1115">
        <v>45</v>
      </c>
      <c r="M1115" t="s">
        <v>332</v>
      </c>
      <c r="N1115">
        <v>70</v>
      </c>
      <c r="O1115" t="s">
        <v>333</v>
      </c>
      <c r="P1115" t="s">
        <v>507</v>
      </c>
      <c r="Q1115" t="s">
        <v>836</v>
      </c>
      <c r="R1115" t="s">
        <v>956</v>
      </c>
      <c r="S1115" s="2">
        <v>43336</v>
      </c>
      <c r="T1115" t="s">
        <v>962</v>
      </c>
      <c r="U1115">
        <v>0</v>
      </c>
      <c r="V1115" t="s">
        <v>973</v>
      </c>
      <c r="X1115">
        <v>0</v>
      </c>
      <c r="AA1115">
        <v>0</v>
      </c>
      <c r="AB1115">
        <v>0</v>
      </c>
      <c r="AC1115" t="s">
        <v>1049</v>
      </c>
      <c r="AG1115">
        <v>0</v>
      </c>
      <c r="AI1115">
        <v>43.84772985</v>
      </c>
      <c r="AJ1115" t="s">
        <v>973</v>
      </c>
      <c r="AL1115">
        <v>-105.25475848</v>
      </c>
      <c r="AN1115" t="s">
        <v>1341</v>
      </c>
      <c r="AO1115">
        <v>2.801007661607526</v>
      </c>
      <c r="AP1115" t="s">
        <v>1521</v>
      </c>
      <c r="AQ1115">
        <v>2018</v>
      </c>
      <c r="AR1115">
        <v>43</v>
      </c>
    </row>
    <row r="1116" spans="1:44">
      <c r="A1116" t="s">
        <v>44</v>
      </c>
      <c r="B1116" s="2">
        <v>43336</v>
      </c>
      <c r="C1116" s="2">
        <v>43423</v>
      </c>
      <c r="D1116" t="s">
        <v>129</v>
      </c>
      <c r="E1116">
        <v>48</v>
      </c>
      <c r="F1116" t="s">
        <v>234</v>
      </c>
      <c r="G1116" t="s">
        <v>300</v>
      </c>
      <c r="J1116">
        <v>336.55999755</v>
      </c>
      <c r="K1116">
        <v>27</v>
      </c>
      <c r="L1116">
        <v>45</v>
      </c>
      <c r="M1116" t="s">
        <v>332</v>
      </c>
      <c r="N1116">
        <v>70</v>
      </c>
      <c r="O1116" t="s">
        <v>333</v>
      </c>
      <c r="P1116" t="s">
        <v>507</v>
      </c>
      <c r="Q1116" t="s">
        <v>836</v>
      </c>
      <c r="R1116" t="s">
        <v>956</v>
      </c>
      <c r="S1116" s="2">
        <v>43336</v>
      </c>
      <c r="T1116" t="s">
        <v>962</v>
      </c>
      <c r="U1116">
        <v>0</v>
      </c>
      <c r="V1116" t="s">
        <v>973</v>
      </c>
      <c r="X1116">
        <v>0</v>
      </c>
      <c r="AA1116">
        <v>0</v>
      </c>
      <c r="AB1116">
        <v>0</v>
      </c>
      <c r="AC1116" t="s">
        <v>1049</v>
      </c>
      <c r="AG1116">
        <v>0</v>
      </c>
      <c r="AI1116">
        <v>43.84772985</v>
      </c>
      <c r="AJ1116" t="s">
        <v>973</v>
      </c>
      <c r="AL1116">
        <v>-105.25475848</v>
      </c>
      <c r="AN1116" t="s">
        <v>1341</v>
      </c>
      <c r="AO1116">
        <v>2.801007661607526</v>
      </c>
      <c r="AP1116" t="s">
        <v>1521</v>
      </c>
      <c r="AQ1116">
        <v>2018</v>
      </c>
      <c r="AR1116">
        <v>43</v>
      </c>
    </row>
    <row r="1117" spans="1:44">
      <c r="A1117" t="s">
        <v>44</v>
      </c>
      <c r="B1117" s="2">
        <v>43336</v>
      </c>
      <c r="C1117" s="2">
        <v>43423</v>
      </c>
      <c r="D1117" t="s">
        <v>129</v>
      </c>
      <c r="E1117">
        <v>48</v>
      </c>
      <c r="F1117" t="s">
        <v>234</v>
      </c>
      <c r="G1117" t="s">
        <v>300</v>
      </c>
      <c r="J1117">
        <v>336.55999755</v>
      </c>
      <c r="K1117">
        <v>27</v>
      </c>
      <c r="L1117">
        <v>45</v>
      </c>
      <c r="M1117" t="s">
        <v>332</v>
      </c>
      <c r="N1117">
        <v>70</v>
      </c>
      <c r="O1117" t="s">
        <v>333</v>
      </c>
      <c r="P1117" t="s">
        <v>507</v>
      </c>
      <c r="Q1117" t="s">
        <v>836</v>
      </c>
      <c r="R1117" t="s">
        <v>956</v>
      </c>
      <c r="S1117" s="2">
        <v>43336</v>
      </c>
      <c r="T1117" t="s">
        <v>962</v>
      </c>
      <c r="U1117">
        <v>0</v>
      </c>
      <c r="V1117" t="s">
        <v>973</v>
      </c>
      <c r="X1117">
        <v>0</v>
      </c>
      <c r="AA1117">
        <v>0</v>
      </c>
      <c r="AB1117">
        <v>0</v>
      </c>
      <c r="AC1117" t="s">
        <v>1049</v>
      </c>
      <c r="AG1117">
        <v>0</v>
      </c>
      <c r="AI1117">
        <v>43.84772985</v>
      </c>
      <c r="AJ1117" t="s">
        <v>973</v>
      </c>
      <c r="AL1117">
        <v>-105.25475848</v>
      </c>
      <c r="AN1117" t="s">
        <v>1341</v>
      </c>
      <c r="AO1117">
        <v>2.801007661607526</v>
      </c>
      <c r="AP1117" t="s">
        <v>1521</v>
      </c>
      <c r="AQ1117">
        <v>2018</v>
      </c>
      <c r="AR1117">
        <v>43</v>
      </c>
    </row>
    <row r="1118" spans="1:44">
      <c r="A1118" t="s">
        <v>44</v>
      </c>
      <c r="B1118" s="2">
        <v>43336</v>
      </c>
      <c r="C1118" s="2">
        <v>43423</v>
      </c>
      <c r="D1118" t="s">
        <v>129</v>
      </c>
      <c r="E1118">
        <v>48</v>
      </c>
      <c r="F1118" t="s">
        <v>234</v>
      </c>
      <c r="G1118" t="s">
        <v>300</v>
      </c>
      <c r="J1118">
        <v>336.55999755</v>
      </c>
      <c r="K1118">
        <v>27</v>
      </c>
      <c r="L1118">
        <v>45</v>
      </c>
      <c r="M1118" t="s">
        <v>332</v>
      </c>
      <c r="N1118">
        <v>70</v>
      </c>
      <c r="O1118" t="s">
        <v>333</v>
      </c>
      <c r="P1118" t="s">
        <v>507</v>
      </c>
      <c r="Q1118" t="s">
        <v>836</v>
      </c>
      <c r="R1118" t="s">
        <v>956</v>
      </c>
      <c r="S1118" s="2">
        <v>43336</v>
      </c>
      <c r="T1118" t="s">
        <v>962</v>
      </c>
      <c r="U1118">
        <v>0</v>
      </c>
      <c r="V1118" t="s">
        <v>973</v>
      </c>
      <c r="X1118">
        <v>0</v>
      </c>
      <c r="AA1118">
        <v>0</v>
      </c>
      <c r="AB1118">
        <v>0</v>
      </c>
      <c r="AC1118" t="s">
        <v>1049</v>
      </c>
      <c r="AG1118">
        <v>0</v>
      </c>
      <c r="AI1118">
        <v>43.84772985</v>
      </c>
      <c r="AJ1118" t="s">
        <v>973</v>
      </c>
      <c r="AL1118">
        <v>-105.25475848</v>
      </c>
      <c r="AN1118" t="s">
        <v>1341</v>
      </c>
      <c r="AO1118">
        <v>2.801007661607526</v>
      </c>
      <c r="AP1118" t="s">
        <v>1521</v>
      </c>
      <c r="AQ1118">
        <v>2018</v>
      </c>
      <c r="AR1118">
        <v>43</v>
      </c>
    </row>
    <row r="1119" spans="1:44">
      <c r="A1119" t="s">
        <v>44</v>
      </c>
      <c r="B1119" s="2">
        <v>43336</v>
      </c>
      <c r="C1119" s="2">
        <v>43423</v>
      </c>
      <c r="D1119" t="s">
        <v>129</v>
      </c>
      <c r="E1119">
        <v>48</v>
      </c>
      <c r="F1119" t="s">
        <v>234</v>
      </c>
      <c r="G1119" t="s">
        <v>300</v>
      </c>
      <c r="J1119">
        <v>336.55999755</v>
      </c>
      <c r="K1119">
        <v>27</v>
      </c>
      <c r="L1119">
        <v>45</v>
      </c>
      <c r="M1119" t="s">
        <v>332</v>
      </c>
      <c r="N1119">
        <v>70</v>
      </c>
      <c r="O1119" t="s">
        <v>333</v>
      </c>
      <c r="P1119" t="s">
        <v>507</v>
      </c>
      <c r="Q1119" t="s">
        <v>836</v>
      </c>
      <c r="R1119" t="s">
        <v>956</v>
      </c>
      <c r="S1119" s="2">
        <v>43336</v>
      </c>
      <c r="T1119" t="s">
        <v>962</v>
      </c>
      <c r="U1119">
        <v>0</v>
      </c>
      <c r="V1119" t="s">
        <v>973</v>
      </c>
      <c r="X1119">
        <v>0</v>
      </c>
      <c r="AA1119">
        <v>0</v>
      </c>
      <c r="AB1119">
        <v>0</v>
      </c>
      <c r="AC1119" t="s">
        <v>1049</v>
      </c>
      <c r="AG1119">
        <v>0</v>
      </c>
      <c r="AI1119">
        <v>43.84772985</v>
      </c>
      <c r="AJ1119" t="s">
        <v>973</v>
      </c>
      <c r="AL1119">
        <v>-105.25475848</v>
      </c>
      <c r="AN1119" t="s">
        <v>1341</v>
      </c>
      <c r="AO1119">
        <v>2.801007661607526</v>
      </c>
      <c r="AP1119" t="s">
        <v>1521</v>
      </c>
      <c r="AQ1119">
        <v>2018</v>
      </c>
      <c r="AR1119">
        <v>43</v>
      </c>
    </row>
    <row r="1120" spans="1:44">
      <c r="A1120" t="s">
        <v>44</v>
      </c>
      <c r="B1120" s="2">
        <v>43336</v>
      </c>
      <c r="C1120" s="2">
        <v>43423</v>
      </c>
      <c r="D1120" t="s">
        <v>129</v>
      </c>
      <c r="E1120">
        <v>48</v>
      </c>
      <c r="F1120" t="s">
        <v>234</v>
      </c>
      <c r="G1120" t="s">
        <v>300</v>
      </c>
      <c r="J1120">
        <v>336.55999755</v>
      </c>
      <c r="K1120">
        <v>27</v>
      </c>
      <c r="L1120">
        <v>45</v>
      </c>
      <c r="M1120" t="s">
        <v>332</v>
      </c>
      <c r="N1120">
        <v>70</v>
      </c>
      <c r="O1120" t="s">
        <v>333</v>
      </c>
      <c r="P1120" t="s">
        <v>507</v>
      </c>
      <c r="Q1120" t="s">
        <v>836</v>
      </c>
      <c r="R1120" t="s">
        <v>956</v>
      </c>
      <c r="S1120" s="2">
        <v>43336</v>
      </c>
      <c r="T1120" t="s">
        <v>962</v>
      </c>
      <c r="U1120">
        <v>0</v>
      </c>
      <c r="V1120" t="s">
        <v>973</v>
      </c>
      <c r="X1120">
        <v>0</v>
      </c>
      <c r="AA1120">
        <v>0</v>
      </c>
      <c r="AB1120">
        <v>0</v>
      </c>
      <c r="AC1120" t="s">
        <v>1049</v>
      </c>
      <c r="AG1120">
        <v>0</v>
      </c>
      <c r="AI1120">
        <v>43.84772985</v>
      </c>
      <c r="AJ1120" t="s">
        <v>973</v>
      </c>
      <c r="AL1120">
        <v>-105.25475848</v>
      </c>
      <c r="AN1120" t="s">
        <v>1341</v>
      </c>
      <c r="AO1120">
        <v>2.801007661607526</v>
      </c>
      <c r="AP1120" t="s">
        <v>1521</v>
      </c>
      <c r="AQ1120">
        <v>2018</v>
      </c>
      <c r="AR1120">
        <v>43</v>
      </c>
    </row>
    <row r="1121" spans="1:44">
      <c r="A1121" t="s">
        <v>44</v>
      </c>
      <c r="B1121" s="2">
        <v>43782</v>
      </c>
      <c r="C1121" s="2">
        <v>43864</v>
      </c>
      <c r="D1121" t="s">
        <v>130</v>
      </c>
      <c r="E1121">
        <v>48</v>
      </c>
      <c r="F1121" t="s">
        <v>235</v>
      </c>
      <c r="G1121" t="s">
        <v>300</v>
      </c>
      <c r="J1121">
        <v>162.55999755</v>
      </c>
      <c r="K1121">
        <v>9</v>
      </c>
      <c r="L1121">
        <v>44</v>
      </c>
      <c r="M1121" t="s">
        <v>332</v>
      </c>
      <c r="N1121">
        <v>70</v>
      </c>
      <c r="O1121" t="s">
        <v>333</v>
      </c>
      <c r="P1121">
        <f>"03251/0683"</f>
        <v>0</v>
      </c>
      <c r="Q1121" t="s">
        <v>837</v>
      </c>
      <c r="R1121" t="s">
        <v>956</v>
      </c>
      <c r="S1121" s="2">
        <v>43782</v>
      </c>
      <c r="T1121" t="s">
        <v>962</v>
      </c>
      <c r="U1121">
        <v>0</v>
      </c>
      <c r="V1121" t="s">
        <v>973</v>
      </c>
      <c r="X1121">
        <v>0</v>
      </c>
      <c r="AA1121">
        <v>0</v>
      </c>
      <c r="AB1121">
        <v>0</v>
      </c>
      <c r="AC1121" t="s">
        <v>1049</v>
      </c>
      <c r="AG1121">
        <v>0</v>
      </c>
      <c r="AI1121">
        <v>43.80365768</v>
      </c>
      <c r="AJ1121" t="s">
        <v>973</v>
      </c>
      <c r="AL1121">
        <v>-105.27142912</v>
      </c>
      <c r="AN1121" t="s">
        <v>1340</v>
      </c>
      <c r="AO1121">
        <v>2.865158752303846</v>
      </c>
      <c r="AP1121" t="s">
        <v>1522</v>
      </c>
      <c r="AQ1121">
        <v>2020</v>
      </c>
      <c r="AR1121">
        <v>43</v>
      </c>
    </row>
    <row r="1122" spans="1:44">
      <c r="A1122" t="s">
        <v>44</v>
      </c>
      <c r="B1122" s="2">
        <v>43782</v>
      </c>
      <c r="C1122" s="2">
        <v>43864</v>
      </c>
      <c r="D1122" t="s">
        <v>130</v>
      </c>
      <c r="E1122">
        <v>48</v>
      </c>
      <c r="F1122" t="s">
        <v>235</v>
      </c>
      <c r="G1122" t="s">
        <v>300</v>
      </c>
      <c r="J1122">
        <v>162.55999755</v>
      </c>
      <c r="K1122">
        <v>9</v>
      </c>
      <c r="L1122">
        <v>44</v>
      </c>
      <c r="M1122" t="s">
        <v>332</v>
      </c>
      <c r="N1122">
        <v>70</v>
      </c>
      <c r="O1122" t="s">
        <v>333</v>
      </c>
      <c r="P1122">
        <f>"03251/0683"</f>
        <v>0</v>
      </c>
      <c r="Q1122" t="s">
        <v>837</v>
      </c>
      <c r="R1122" t="s">
        <v>956</v>
      </c>
      <c r="S1122" s="2">
        <v>43782</v>
      </c>
      <c r="T1122" t="s">
        <v>962</v>
      </c>
      <c r="U1122">
        <v>0</v>
      </c>
      <c r="V1122" t="s">
        <v>973</v>
      </c>
      <c r="X1122">
        <v>0</v>
      </c>
      <c r="AA1122">
        <v>0</v>
      </c>
      <c r="AB1122">
        <v>0</v>
      </c>
      <c r="AC1122" t="s">
        <v>1049</v>
      </c>
      <c r="AG1122">
        <v>0</v>
      </c>
      <c r="AI1122">
        <v>43.80365768</v>
      </c>
      <c r="AJ1122" t="s">
        <v>973</v>
      </c>
      <c r="AL1122">
        <v>-105.27142912</v>
      </c>
      <c r="AN1122" t="s">
        <v>1340</v>
      </c>
      <c r="AO1122">
        <v>2.865158752303846</v>
      </c>
      <c r="AP1122" t="s">
        <v>1522</v>
      </c>
      <c r="AQ1122">
        <v>2020</v>
      </c>
      <c r="AR1122">
        <v>43</v>
      </c>
    </row>
    <row r="1123" spans="1:44">
      <c r="A1123" t="s">
        <v>44</v>
      </c>
      <c r="B1123" s="2">
        <v>43782</v>
      </c>
      <c r="C1123" s="2">
        <v>43864</v>
      </c>
      <c r="D1123" t="s">
        <v>130</v>
      </c>
      <c r="E1123">
        <v>48</v>
      </c>
      <c r="F1123" t="s">
        <v>235</v>
      </c>
      <c r="G1123" t="s">
        <v>300</v>
      </c>
      <c r="J1123">
        <v>162.55999755</v>
      </c>
      <c r="K1123">
        <v>9</v>
      </c>
      <c r="L1123">
        <v>44</v>
      </c>
      <c r="M1123" t="s">
        <v>332</v>
      </c>
      <c r="N1123">
        <v>70</v>
      </c>
      <c r="O1123" t="s">
        <v>333</v>
      </c>
      <c r="P1123">
        <f>"03251/0683"</f>
        <v>0</v>
      </c>
      <c r="Q1123" t="s">
        <v>837</v>
      </c>
      <c r="R1123" t="s">
        <v>956</v>
      </c>
      <c r="S1123" s="2">
        <v>43782</v>
      </c>
      <c r="T1123" t="s">
        <v>962</v>
      </c>
      <c r="U1123">
        <v>0</v>
      </c>
      <c r="V1123" t="s">
        <v>973</v>
      </c>
      <c r="X1123">
        <v>0</v>
      </c>
      <c r="AA1123">
        <v>0</v>
      </c>
      <c r="AB1123">
        <v>0</v>
      </c>
      <c r="AC1123" t="s">
        <v>1049</v>
      </c>
      <c r="AG1123">
        <v>0</v>
      </c>
      <c r="AI1123">
        <v>43.80365768</v>
      </c>
      <c r="AJ1123" t="s">
        <v>973</v>
      </c>
      <c r="AL1123">
        <v>-105.27142912</v>
      </c>
      <c r="AN1123" t="s">
        <v>1340</v>
      </c>
      <c r="AO1123">
        <v>2.865158752303846</v>
      </c>
      <c r="AP1123" t="s">
        <v>1522</v>
      </c>
      <c r="AQ1123">
        <v>2020</v>
      </c>
      <c r="AR1123">
        <v>43</v>
      </c>
    </row>
    <row r="1124" spans="1:44">
      <c r="A1124" t="s">
        <v>44</v>
      </c>
      <c r="B1124" s="2">
        <v>43509</v>
      </c>
      <c r="C1124" s="2">
        <v>43642</v>
      </c>
      <c r="D1124" t="s">
        <v>122</v>
      </c>
      <c r="E1124">
        <v>60</v>
      </c>
      <c r="F1124" t="s">
        <v>222</v>
      </c>
      <c r="G1124" t="s">
        <v>300</v>
      </c>
      <c r="J1124">
        <v>40</v>
      </c>
      <c r="K1124">
        <v>2</v>
      </c>
      <c r="L1124">
        <v>44</v>
      </c>
      <c r="M1124" t="s">
        <v>332</v>
      </c>
      <c r="N1124">
        <v>70</v>
      </c>
      <c r="O1124" t="s">
        <v>333</v>
      </c>
      <c r="P1124" t="s">
        <v>496</v>
      </c>
      <c r="Q1124" t="s">
        <v>822</v>
      </c>
      <c r="R1124" t="s">
        <v>956</v>
      </c>
      <c r="S1124" s="2">
        <v>43509</v>
      </c>
      <c r="T1124" t="s">
        <v>962</v>
      </c>
      <c r="U1124">
        <v>0</v>
      </c>
      <c r="V1124" t="s">
        <v>973</v>
      </c>
      <c r="X1124">
        <v>0</v>
      </c>
      <c r="AA1124">
        <v>0</v>
      </c>
      <c r="AB1124">
        <v>0</v>
      </c>
      <c r="AC1124" t="s">
        <v>1049</v>
      </c>
      <c r="AG1124">
        <v>0</v>
      </c>
      <c r="AI1124">
        <v>43.8182571</v>
      </c>
      <c r="AJ1124" t="s">
        <v>973</v>
      </c>
      <c r="AL1124">
        <v>-105.23080867</v>
      </c>
      <c r="AN1124" t="s">
        <v>1326</v>
      </c>
      <c r="AO1124">
        <v>0.6735723486264079</v>
      </c>
      <c r="AP1124" t="s">
        <v>1526</v>
      </c>
      <c r="AQ1124">
        <v>2019</v>
      </c>
      <c r="AR1124">
        <v>43</v>
      </c>
    </row>
    <row r="1125" spans="1:44">
      <c r="A1125" t="s">
        <v>44</v>
      </c>
      <c r="B1125" s="2">
        <v>43509</v>
      </c>
      <c r="C1125" s="2">
        <v>43642</v>
      </c>
      <c r="D1125" t="s">
        <v>122</v>
      </c>
      <c r="E1125">
        <v>60</v>
      </c>
      <c r="F1125" t="s">
        <v>223</v>
      </c>
      <c r="G1125" t="s">
        <v>300</v>
      </c>
      <c r="J1125">
        <v>1322.69995117</v>
      </c>
      <c r="K1125">
        <v>12</v>
      </c>
      <c r="L1125">
        <v>44</v>
      </c>
      <c r="M1125" t="s">
        <v>332</v>
      </c>
      <c r="N1125">
        <v>70</v>
      </c>
      <c r="O1125" t="s">
        <v>333</v>
      </c>
      <c r="P1125" t="s">
        <v>497</v>
      </c>
      <c r="Q1125" t="s">
        <v>823</v>
      </c>
      <c r="R1125" t="s">
        <v>956</v>
      </c>
      <c r="S1125" s="2">
        <v>43509</v>
      </c>
      <c r="T1125" t="s">
        <v>962</v>
      </c>
      <c r="U1125">
        <v>0</v>
      </c>
      <c r="V1125" t="s">
        <v>973</v>
      </c>
      <c r="X1125">
        <v>0</v>
      </c>
      <c r="AA1125">
        <v>0</v>
      </c>
      <c r="AB1125">
        <v>0</v>
      </c>
      <c r="AC1125" t="s">
        <v>1049</v>
      </c>
      <c r="AG1125">
        <v>0</v>
      </c>
      <c r="AI1125">
        <v>43.80379544</v>
      </c>
      <c r="AJ1125" t="s">
        <v>973</v>
      </c>
      <c r="AL1125">
        <v>-105.21072726</v>
      </c>
      <c r="AN1125" t="s">
        <v>1325</v>
      </c>
      <c r="AO1125">
        <v>1.001337055205712</v>
      </c>
      <c r="AP1125" t="s">
        <v>1523</v>
      </c>
      <c r="AQ1125">
        <v>2019</v>
      </c>
      <c r="AR1125">
        <v>43</v>
      </c>
    </row>
    <row r="1126" spans="1:44">
      <c r="A1126" t="s">
        <v>44</v>
      </c>
      <c r="B1126" s="2">
        <v>43509</v>
      </c>
      <c r="C1126" s="2">
        <v>43642</v>
      </c>
      <c r="D1126" t="s">
        <v>122</v>
      </c>
      <c r="E1126">
        <v>60</v>
      </c>
      <c r="F1126" t="s">
        <v>223</v>
      </c>
      <c r="G1126" t="s">
        <v>300</v>
      </c>
      <c r="J1126">
        <v>1322.69995117</v>
      </c>
      <c r="K1126">
        <v>14</v>
      </c>
      <c r="L1126">
        <v>44</v>
      </c>
      <c r="M1126" t="s">
        <v>332</v>
      </c>
      <c r="N1126">
        <v>70</v>
      </c>
      <c r="O1126" t="s">
        <v>333</v>
      </c>
      <c r="P1126" t="s">
        <v>497</v>
      </c>
      <c r="Q1126" t="s">
        <v>823</v>
      </c>
      <c r="R1126" t="s">
        <v>956</v>
      </c>
      <c r="S1126" s="2">
        <v>43509</v>
      </c>
      <c r="T1126" t="s">
        <v>962</v>
      </c>
      <c r="U1126">
        <v>0</v>
      </c>
      <c r="V1126" t="s">
        <v>973</v>
      </c>
      <c r="X1126">
        <v>0</v>
      </c>
      <c r="AA1126">
        <v>0</v>
      </c>
      <c r="AB1126">
        <v>0</v>
      </c>
      <c r="AC1126" t="s">
        <v>1049</v>
      </c>
      <c r="AG1126">
        <v>0</v>
      </c>
      <c r="AI1126">
        <v>43.78920382</v>
      </c>
      <c r="AJ1126" t="s">
        <v>973</v>
      </c>
      <c r="AL1126">
        <v>-105.23080081</v>
      </c>
      <c r="AN1126" t="s">
        <v>1332</v>
      </c>
      <c r="AO1126">
        <v>2.063877139356225</v>
      </c>
      <c r="AP1126" t="s">
        <v>1522</v>
      </c>
      <c r="AQ1126">
        <v>2019</v>
      </c>
      <c r="AR1126">
        <v>43</v>
      </c>
    </row>
    <row r="1127" spans="1:44">
      <c r="A1127" t="s">
        <v>44</v>
      </c>
      <c r="B1127" s="2">
        <v>43509</v>
      </c>
      <c r="C1127" s="2">
        <v>43642</v>
      </c>
      <c r="D1127" t="s">
        <v>122</v>
      </c>
      <c r="E1127">
        <v>60</v>
      </c>
      <c r="F1127" t="s">
        <v>223</v>
      </c>
      <c r="G1127" t="s">
        <v>300</v>
      </c>
      <c r="J1127">
        <v>1322.69995117</v>
      </c>
      <c r="K1127">
        <v>26</v>
      </c>
      <c r="L1127">
        <v>45</v>
      </c>
      <c r="M1127" t="s">
        <v>332</v>
      </c>
      <c r="N1127">
        <v>70</v>
      </c>
      <c r="O1127" t="s">
        <v>333</v>
      </c>
      <c r="P1127" t="s">
        <v>497</v>
      </c>
      <c r="Q1127" t="s">
        <v>823</v>
      </c>
      <c r="R1127" t="s">
        <v>956</v>
      </c>
      <c r="S1127" s="2">
        <v>43509</v>
      </c>
      <c r="T1127" t="s">
        <v>962</v>
      </c>
      <c r="U1127">
        <v>0</v>
      </c>
      <c r="V1127" t="s">
        <v>973</v>
      </c>
      <c r="X1127">
        <v>0</v>
      </c>
      <c r="AA1127">
        <v>0</v>
      </c>
      <c r="AB1127">
        <v>0</v>
      </c>
      <c r="AC1127" t="s">
        <v>1049</v>
      </c>
      <c r="AG1127">
        <v>0</v>
      </c>
      <c r="AI1127">
        <v>43.84771472</v>
      </c>
      <c r="AJ1127" t="s">
        <v>973</v>
      </c>
      <c r="AL1127">
        <v>-105.2340744</v>
      </c>
      <c r="AN1127" t="s">
        <v>1334</v>
      </c>
      <c r="AO1127">
        <v>2.246993889693865</v>
      </c>
      <c r="AP1127" t="s">
        <v>1521</v>
      </c>
      <c r="AQ1127">
        <v>2019</v>
      </c>
      <c r="AR1127">
        <v>43</v>
      </c>
    </row>
    <row r="1128" spans="1:44">
      <c r="A1128" t="s">
        <v>44</v>
      </c>
      <c r="B1128" s="2">
        <v>43509</v>
      </c>
      <c r="C1128" s="2">
        <v>43642</v>
      </c>
      <c r="D1128" t="s">
        <v>122</v>
      </c>
      <c r="E1128">
        <v>60</v>
      </c>
      <c r="F1128" t="s">
        <v>223</v>
      </c>
      <c r="G1128" t="s">
        <v>300</v>
      </c>
      <c r="J1128">
        <v>1322.69995117</v>
      </c>
      <c r="K1128">
        <v>2</v>
      </c>
      <c r="L1128">
        <v>44</v>
      </c>
      <c r="M1128" t="s">
        <v>332</v>
      </c>
      <c r="N1128">
        <v>70</v>
      </c>
      <c r="O1128" t="s">
        <v>333</v>
      </c>
      <c r="P1128" t="s">
        <v>497</v>
      </c>
      <c r="Q1128" t="s">
        <v>823</v>
      </c>
      <c r="R1128" t="s">
        <v>956</v>
      </c>
      <c r="S1128" s="2">
        <v>43509</v>
      </c>
      <c r="T1128" t="s">
        <v>962</v>
      </c>
      <c r="U1128">
        <v>0</v>
      </c>
      <c r="V1128" t="s">
        <v>973</v>
      </c>
      <c r="X1128">
        <v>0</v>
      </c>
      <c r="AA1128">
        <v>0</v>
      </c>
      <c r="AB1128">
        <v>0</v>
      </c>
      <c r="AC1128" t="s">
        <v>1049</v>
      </c>
      <c r="AG1128">
        <v>0</v>
      </c>
      <c r="AI1128">
        <v>43.8182571</v>
      </c>
      <c r="AJ1128" t="s">
        <v>973</v>
      </c>
      <c r="AL1128">
        <v>-105.23080867</v>
      </c>
      <c r="AN1128" t="s">
        <v>1326</v>
      </c>
      <c r="AO1128">
        <v>0.6735723486264079</v>
      </c>
      <c r="AP1128" t="s">
        <v>1526</v>
      </c>
      <c r="AQ1128">
        <v>2019</v>
      </c>
      <c r="AR1128">
        <v>43</v>
      </c>
    </row>
    <row r="1129" spans="1:44">
      <c r="A1129" t="s">
        <v>44</v>
      </c>
      <c r="B1129" s="2">
        <v>43509</v>
      </c>
      <c r="C1129" s="2">
        <v>43642</v>
      </c>
      <c r="D1129" t="s">
        <v>122</v>
      </c>
      <c r="E1129">
        <v>60</v>
      </c>
      <c r="F1129" t="s">
        <v>223</v>
      </c>
      <c r="G1129" t="s">
        <v>300</v>
      </c>
      <c r="J1129">
        <v>1322.69995117</v>
      </c>
      <c r="K1129">
        <v>12</v>
      </c>
      <c r="L1129">
        <v>44</v>
      </c>
      <c r="M1129" t="s">
        <v>332</v>
      </c>
      <c r="N1129">
        <v>70</v>
      </c>
      <c r="O1129" t="s">
        <v>333</v>
      </c>
      <c r="P1129" t="s">
        <v>497</v>
      </c>
      <c r="Q1129" t="s">
        <v>823</v>
      </c>
      <c r="R1129" t="s">
        <v>956</v>
      </c>
      <c r="S1129" s="2">
        <v>43509</v>
      </c>
      <c r="T1129" t="s">
        <v>962</v>
      </c>
      <c r="U1129">
        <v>0</v>
      </c>
      <c r="V1129" t="s">
        <v>973</v>
      </c>
      <c r="X1129">
        <v>0</v>
      </c>
      <c r="AA1129">
        <v>0</v>
      </c>
      <c r="AB1129">
        <v>0</v>
      </c>
      <c r="AC1129" t="s">
        <v>1049</v>
      </c>
      <c r="AG1129">
        <v>0</v>
      </c>
      <c r="AI1129">
        <v>43.80379544</v>
      </c>
      <c r="AJ1129" t="s">
        <v>973</v>
      </c>
      <c r="AL1129">
        <v>-105.21072726</v>
      </c>
      <c r="AN1129" t="s">
        <v>1325</v>
      </c>
      <c r="AO1129">
        <v>1.001337055205712</v>
      </c>
      <c r="AP1129" t="s">
        <v>1523</v>
      </c>
      <c r="AQ1129">
        <v>2019</v>
      </c>
      <c r="AR1129">
        <v>43</v>
      </c>
    </row>
    <row r="1130" spans="1:44">
      <c r="A1130" t="s">
        <v>44</v>
      </c>
      <c r="B1130" s="2">
        <v>43509</v>
      </c>
      <c r="C1130" s="2">
        <v>43642</v>
      </c>
      <c r="D1130" t="s">
        <v>122</v>
      </c>
      <c r="E1130">
        <v>60</v>
      </c>
      <c r="F1130" t="s">
        <v>223</v>
      </c>
      <c r="G1130" t="s">
        <v>300</v>
      </c>
      <c r="J1130">
        <v>1322.69995117</v>
      </c>
      <c r="K1130">
        <v>2</v>
      </c>
      <c r="L1130">
        <v>44</v>
      </c>
      <c r="M1130" t="s">
        <v>332</v>
      </c>
      <c r="N1130">
        <v>70</v>
      </c>
      <c r="O1130" t="s">
        <v>333</v>
      </c>
      <c r="P1130" t="s">
        <v>497</v>
      </c>
      <c r="Q1130" t="s">
        <v>823</v>
      </c>
      <c r="R1130" t="s">
        <v>956</v>
      </c>
      <c r="S1130" s="2">
        <v>43509</v>
      </c>
      <c r="T1130" t="s">
        <v>962</v>
      </c>
      <c r="U1130">
        <v>0</v>
      </c>
      <c r="V1130" t="s">
        <v>973</v>
      </c>
      <c r="X1130">
        <v>0</v>
      </c>
      <c r="AA1130">
        <v>0</v>
      </c>
      <c r="AB1130">
        <v>0</v>
      </c>
      <c r="AC1130" t="s">
        <v>1049</v>
      </c>
      <c r="AG1130">
        <v>0</v>
      </c>
      <c r="AI1130">
        <v>43.8182571</v>
      </c>
      <c r="AJ1130" t="s">
        <v>973</v>
      </c>
      <c r="AL1130">
        <v>-105.23080867</v>
      </c>
      <c r="AN1130" t="s">
        <v>1326</v>
      </c>
      <c r="AO1130">
        <v>0.6735723486264079</v>
      </c>
      <c r="AP1130" t="s">
        <v>1526</v>
      </c>
      <c r="AQ1130">
        <v>2019</v>
      </c>
      <c r="AR1130">
        <v>43</v>
      </c>
    </row>
    <row r="1131" spans="1:44">
      <c r="A1131" t="s">
        <v>44</v>
      </c>
      <c r="B1131" s="2">
        <v>43509</v>
      </c>
      <c r="C1131" s="2">
        <v>43642</v>
      </c>
      <c r="D1131" t="s">
        <v>122</v>
      </c>
      <c r="E1131">
        <v>60</v>
      </c>
      <c r="F1131" t="s">
        <v>223</v>
      </c>
      <c r="G1131" t="s">
        <v>300</v>
      </c>
      <c r="J1131">
        <v>1322.69995117</v>
      </c>
      <c r="K1131">
        <v>12</v>
      </c>
      <c r="L1131">
        <v>44</v>
      </c>
      <c r="M1131" t="s">
        <v>332</v>
      </c>
      <c r="N1131">
        <v>70</v>
      </c>
      <c r="O1131" t="s">
        <v>333</v>
      </c>
      <c r="P1131" t="s">
        <v>497</v>
      </c>
      <c r="Q1131" t="s">
        <v>823</v>
      </c>
      <c r="R1131" t="s">
        <v>956</v>
      </c>
      <c r="S1131" s="2">
        <v>43509</v>
      </c>
      <c r="T1131" t="s">
        <v>962</v>
      </c>
      <c r="U1131">
        <v>0</v>
      </c>
      <c r="V1131" t="s">
        <v>973</v>
      </c>
      <c r="X1131">
        <v>0</v>
      </c>
      <c r="AA1131">
        <v>0</v>
      </c>
      <c r="AB1131">
        <v>0</v>
      </c>
      <c r="AC1131" t="s">
        <v>1049</v>
      </c>
      <c r="AG1131">
        <v>0</v>
      </c>
      <c r="AI1131">
        <v>43.80379544</v>
      </c>
      <c r="AJ1131" t="s">
        <v>973</v>
      </c>
      <c r="AL1131">
        <v>-105.21072726</v>
      </c>
      <c r="AN1131" t="s">
        <v>1325</v>
      </c>
      <c r="AO1131">
        <v>1.001337055205712</v>
      </c>
      <c r="AP1131" t="s">
        <v>1523</v>
      </c>
      <c r="AQ1131">
        <v>2019</v>
      </c>
      <c r="AR1131">
        <v>43</v>
      </c>
    </row>
    <row r="1132" spans="1:44">
      <c r="A1132" t="s">
        <v>44</v>
      </c>
      <c r="B1132" s="2">
        <v>43509</v>
      </c>
      <c r="C1132" s="2">
        <v>43642</v>
      </c>
      <c r="D1132" t="s">
        <v>122</v>
      </c>
      <c r="E1132">
        <v>60</v>
      </c>
      <c r="F1132" t="s">
        <v>223</v>
      </c>
      <c r="G1132" t="s">
        <v>300</v>
      </c>
      <c r="J1132">
        <v>1322.69995117</v>
      </c>
      <c r="K1132">
        <v>2</v>
      </c>
      <c r="L1132">
        <v>44</v>
      </c>
      <c r="M1132" t="s">
        <v>332</v>
      </c>
      <c r="N1132">
        <v>70</v>
      </c>
      <c r="O1132" t="s">
        <v>333</v>
      </c>
      <c r="P1132" t="s">
        <v>497</v>
      </c>
      <c r="Q1132" t="s">
        <v>823</v>
      </c>
      <c r="R1132" t="s">
        <v>956</v>
      </c>
      <c r="S1132" s="2">
        <v>43509</v>
      </c>
      <c r="T1132" t="s">
        <v>962</v>
      </c>
      <c r="U1132">
        <v>0</v>
      </c>
      <c r="V1132" t="s">
        <v>973</v>
      </c>
      <c r="X1132">
        <v>0</v>
      </c>
      <c r="AA1132">
        <v>0</v>
      </c>
      <c r="AB1132">
        <v>0</v>
      </c>
      <c r="AC1132" t="s">
        <v>1049</v>
      </c>
      <c r="AG1132">
        <v>0</v>
      </c>
      <c r="AI1132">
        <v>43.8182571</v>
      </c>
      <c r="AJ1132" t="s">
        <v>973</v>
      </c>
      <c r="AL1132">
        <v>-105.23080867</v>
      </c>
      <c r="AN1132" t="s">
        <v>1326</v>
      </c>
      <c r="AO1132">
        <v>0.6735723486264079</v>
      </c>
      <c r="AP1132" t="s">
        <v>1526</v>
      </c>
      <c r="AQ1132">
        <v>2019</v>
      </c>
      <c r="AR1132">
        <v>43</v>
      </c>
    </row>
    <row r="1133" spans="1:44">
      <c r="A1133" t="s">
        <v>44</v>
      </c>
      <c r="B1133" s="2">
        <v>43509</v>
      </c>
      <c r="C1133" s="2">
        <v>43642</v>
      </c>
      <c r="D1133" t="s">
        <v>122</v>
      </c>
      <c r="E1133">
        <v>60</v>
      </c>
      <c r="F1133" t="s">
        <v>223</v>
      </c>
      <c r="G1133" t="s">
        <v>300</v>
      </c>
      <c r="J1133">
        <v>1322.69995117</v>
      </c>
      <c r="K1133">
        <v>14</v>
      </c>
      <c r="L1133">
        <v>44</v>
      </c>
      <c r="M1133" t="s">
        <v>332</v>
      </c>
      <c r="N1133">
        <v>70</v>
      </c>
      <c r="O1133" t="s">
        <v>333</v>
      </c>
      <c r="P1133" t="s">
        <v>497</v>
      </c>
      <c r="Q1133" t="s">
        <v>823</v>
      </c>
      <c r="R1133" t="s">
        <v>956</v>
      </c>
      <c r="S1133" s="2">
        <v>43509</v>
      </c>
      <c r="T1133" t="s">
        <v>962</v>
      </c>
      <c r="U1133">
        <v>0</v>
      </c>
      <c r="V1133" t="s">
        <v>973</v>
      </c>
      <c r="X1133">
        <v>0</v>
      </c>
      <c r="AA1133">
        <v>0</v>
      </c>
      <c r="AB1133">
        <v>0</v>
      </c>
      <c r="AC1133" t="s">
        <v>1049</v>
      </c>
      <c r="AG1133">
        <v>0</v>
      </c>
      <c r="AI1133">
        <v>43.78920382</v>
      </c>
      <c r="AJ1133" t="s">
        <v>973</v>
      </c>
      <c r="AL1133">
        <v>-105.23080081</v>
      </c>
      <c r="AN1133" t="s">
        <v>1332</v>
      </c>
      <c r="AO1133">
        <v>2.063877139356225</v>
      </c>
      <c r="AP1133" t="s">
        <v>1522</v>
      </c>
      <c r="AQ1133">
        <v>2019</v>
      </c>
      <c r="AR1133">
        <v>43</v>
      </c>
    </row>
    <row r="1134" spans="1:44">
      <c r="A1134" t="s">
        <v>44</v>
      </c>
      <c r="B1134" s="2">
        <v>43509</v>
      </c>
      <c r="C1134" s="2">
        <v>43642</v>
      </c>
      <c r="D1134" t="s">
        <v>122</v>
      </c>
      <c r="E1134">
        <v>60</v>
      </c>
      <c r="F1134" t="s">
        <v>223</v>
      </c>
      <c r="G1134" t="s">
        <v>300</v>
      </c>
      <c r="J1134">
        <v>1322.69995117</v>
      </c>
      <c r="K1134">
        <v>26</v>
      </c>
      <c r="L1134">
        <v>45</v>
      </c>
      <c r="M1134" t="s">
        <v>332</v>
      </c>
      <c r="N1134">
        <v>70</v>
      </c>
      <c r="O1134" t="s">
        <v>333</v>
      </c>
      <c r="P1134" t="s">
        <v>497</v>
      </c>
      <c r="Q1134" t="s">
        <v>823</v>
      </c>
      <c r="R1134" t="s">
        <v>956</v>
      </c>
      <c r="S1134" s="2">
        <v>43509</v>
      </c>
      <c r="T1134" t="s">
        <v>962</v>
      </c>
      <c r="U1134">
        <v>0</v>
      </c>
      <c r="V1134" t="s">
        <v>973</v>
      </c>
      <c r="X1134">
        <v>0</v>
      </c>
      <c r="AA1134">
        <v>0</v>
      </c>
      <c r="AB1134">
        <v>0</v>
      </c>
      <c r="AC1134" t="s">
        <v>1049</v>
      </c>
      <c r="AG1134">
        <v>0</v>
      </c>
      <c r="AI1134">
        <v>43.84771472</v>
      </c>
      <c r="AJ1134" t="s">
        <v>973</v>
      </c>
      <c r="AL1134">
        <v>-105.2340744</v>
      </c>
      <c r="AN1134" t="s">
        <v>1334</v>
      </c>
      <c r="AO1134">
        <v>2.246993889693865</v>
      </c>
      <c r="AP1134" t="s">
        <v>1521</v>
      </c>
      <c r="AQ1134">
        <v>2019</v>
      </c>
      <c r="AR1134">
        <v>43</v>
      </c>
    </row>
    <row r="1135" spans="1:44">
      <c r="A1135" t="s">
        <v>44</v>
      </c>
      <c r="B1135" s="2">
        <v>43509</v>
      </c>
      <c r="C1135" s="2">
        <v>43642</v>
      </c>
      <c r="D1135" t="s">
        <v>122</v>
      </c>
      <c r="E1135">
        <v>60</v>
      </c>
      <c r="F1135" t="s">
        <v>223</v>
      </c>
      <c r="G1135" t="s">
        <v>300</v>
      </c>
      <c r="J1135">
        <v>1322.69995117</v>
      </c>
      <c r="K1135">
        <v>2</v>
      </c>
      <c r="L1135">
        <v>44</v>
      </c>
      <c r="M1135" t="s">
        <v>332</v>
      </c>
      <c r="N1135">
        <v>70</v>
      </c>
      <c r="O1135" t="s">
        <v>333</v>
      </c>
      <c r="P1135" t="s">
        <v>497</v>
      </c>
      <c r="Q1135" t="s">
        <v>823</v>
      </c>
      <c r="R1135" t="s">
        <v>956</v>
      </c>
      <c r="S1135" s="2">
        <v>43509</v>
      </c>
      <c r="T1135" t="s">
        <v>962</v>
      </c>
      <c r="U1135">
        <v>0</v>
      </c>
      <c r="V1135" t="s">
        <v>973</v>
      </c>
      <c r="X1135">
        <v>0</v>
      </c>
      <c r="AA1135">
        <v>0</v>
      </c>
      <c r="AB1135">
        <v>0</v>
      </c>
      <c r="AC1135" t="s">
        <v>1049</v>
      </c>
      <c r="AG1135">
        <v>0</v>
      </c>
      <c r="AI1135">
        <v>43.8182571</v>
      </c>
      <c r="AJ1135" t="s">
        <v>973</v>
      </c>
      <c r="AL1135">
        <v>-105.23080867</v>
      </c>
      <c r="AN1135" t="s">
        <v>1326</v>
      </c>
      <c r="AO1135">
        <v>0.6735723486264079</v>
      </c>
      <c r="AP1135" t="s">
        <v>1526</v>
      </c>
      <c r="AQ1135">
        <v>2019</v>
      </c>
      <c r="AR1135">
        <v>43</v>
      </c>
    </row>
    <row r="1136" spans="1:44">
      <c r="A1136" t="s">
        <v>44</v>
      </c>
      <c r="B1136" s="2">
        <v>43509</v>
      </c>
      <c r="C1136" s="2">
        <v>43642</v>
      </c>
      <c r="D1136" t="s">
        <v>122</v>
      </c>
      <c r="E1136">
        <v>60</v>
      </c>
      <c r="F1136" t="s">
        <v>223</v>
      </c>
      <c r="G1136" t="s">
        <v>300</v>
      </c>
      <c r="J1136">
        <v>1322.69995117</v>
      </c>
      <c r="K1136">
        <v>11</v>
      </c>
      <c r="L1136">
        <v>44</v>
      </c>
      <c r="M1136" t="s">
        <v>332</v>
      </c>
      <c r="N1136">
        <v>70</v>
      </c>
      <c r="O1136" t="s">
        <v>333</v>
      </c>
      <c r="P1136" t="s">
        <v>497</v>
      </c>
      <c r="Q1136" t="s">
        <v>823</v>
      </c>
      <c r="R1136" t="s">
        <v>956</v>
      </c>
      <c r="S1136" s="2">
        <v>43509</v>
      </c>
      <c r="T1136" t="s">
        <v>962</v>
      </c>
      <c r="U1136">
        <v>0</v>
      </c>
      <c r="V1136" t="s">
        <v>973</v>
      </c>
      <c r="X1136">
        <v>0</v>
      </c>
      <c r="AA1136">
        <v>0</v>
      </c>
      <c r="AB1136">
        <v>0</v>
      </c>
      <c r="AC1136" t="s">
        <v>1049</v>
      </c>
      <c r="AG1136">
        <v>0</v>
      </c>
      <c r="AI1136">
        <v>43.80375335</v>
      </c>
      <c r="AJ1136" t="s">
        <v>973</v>
      </c>
      <c r="AL1136">
        <v>-105.23078567</v>
      </c>
      <c r="AN1136" t="s">
        <v>1330</v>
      </c>
      <c r="AO1136">
        <v>1.16074489896195</v>
      </c>
      <c r="AP1136" t="s">
        <v>1522</v>
      </c>
      <c r="AQ1136">
        <v>2019</v>
      </c>
      <c r="AR1136">
        <v>43</v>
      </c>
    </row>
    <row r="1137" spans="1:44">
      <c r="A1137" t="s">
        <v>44</v>
      </c>
      <c r="B1137" s="2">
        <v>43509</v>
      </c>
      <c r="C1137" s="2">
        <v>43642</v>
      </c>
      <c r="D1137" t="s">
        <v>122</v>
      </c>
      <c r="E1137">
        <v>60</v>
      </c>
      <c r="F1137" t="s">
        <v>223</v>
      </c>
      <c r="G1137" t="s">
        <v>300</v>
      </c>
      <c r="J1137">
        <v>1322.69995117</v>
      </c>
      <c r="K1137">
        <v>14</v>
      </c>
      <c r="L1137">
        <v>44</v>
      </c>
      <c r="M1137" t="s">
        <v>332</v>
      </c>
      <c r="N1137">
        <v>70</v>
      </c>
      <c r="O1137" t="s">
        <v>333</v>
      </c>
      <c r="P1137" t="s">
        <v>497</v>
      </c>
      <c r="Q1137" t="s">
        <v>823</v>
      </c>
      <c r="R1137" t="s">
        <v>956</v>
      </c>
      <c r="S1137" s="2">
        <v>43509</v>
      </c>
      <c r="T1137" t="s">
        <v>962</v>
      </c>
      <c r="U1137">
        <v>0</v>
      </c>
      <c r="V1137" t="s">
        <v>973</v>
      </c>
      <c r="X1137">
        <v>0</v>
      </c>
      <c r="AA1137">
        <v>0</v>
      </c>
      <c r="AB1137">
        <v>0</v>
      </c>
      <c r="AC1137" t="s">
        <v>1049</v>
      </c>
      <c r="AG1137">
        <v>0</v>
      </c>
      <c r="AI1137">
        <v>43.78920382</v>
      </c>
      <c r="AJ1137" t="s">
        <v>973</v>
      </c>
      <c r="AL1137">
        <v>-105.23080081</v>
      </c>
      <c r="AN1137" t="s">
        <v>1332</v>
      </c>
      <c r="AO1137">
        <v>2.063877139356225</v>
      </c>
      <c r="AP1137" t="s">
        <v>1522</v>
      </c>
      <c r="AQ1137">
        <v>2019</v>
      </c>
      <c r="AR1137">
        <v>43</v>
      </c>
    </row>
    <row r="1138" spans="1:44">
      <c r="A1138" t="s">
        <v>44</v>
      </c>
      <c r="B1138" s="2">
        <v>43509</v>
      </c>
      <c r="C1138" s="2">
        <v>43642</v>
      </c>
      <c r="D1138" t="s">
        <v>122</v>
      </c>
      <c r="E1138">
        <v>60</v>
      </c>
      <c r="F1138" t="s">
        <v>223</v>
      </c>
      <c r="G1138" t="s">
        <v>300</v>
      </c>
      <c r="J1138">
        <v>1322.69995117</v>
      </c>
      <c r="K1138">
        <v>26</v>
      </c>
      <c r="L1138">
        <v>45</v>
      </c>
      <c r="M1138" t="s">
        <v>332</v>
      </c>
      <c r="N1138">
        <v>70</v>
      </c>
      <c r="O1138" t="s">
        <v>333</v>
      </c>
      <c r="P1138" t="s">
        <v>497</v>
      </c>
      <c r="Q1138" t="s">
        <v>823</v>
      </c>
      <c r="R1138" t="s">
        <v>956</v>
      </c>
      <c r="S1138" s="2">
        <v>43509</v>
      </c>
      <c r="T1138" t="s">
        <v>962</v>
      </c>
      <c r="U1138">
        <v>0</v>
      </c>
      <c r="V1138" t="s">
        <v>973</v>
      </c>
      <c r="X1138">
        <v>0</v>
      </c>
      <c r="AA1138">
        <v>0</v>
      </c>
      <c r="AB1138">
        <v>0</v>
      </c>
      <c r="AC1138" t="s">
        <v>1049</v>
      </c>
      <c r="AG1138">
        <v>0</v>
      </c>
      <c r="AI1138">
        <v>43.84771472</v>
      </c>
      <c r="AJ1138" t="s">
        <v>973</v>
      </c>
      <c r="AL1138">
        <v>-105.2340744</v>
      </c>
      <c r="AN1138" t="s">
        <v>1334</v>
      </c>
      <c r="AO1138">
        <v>2.246993889693865</v>
      </c>
      <c r="AP1138" t="s">
        <v>1521</v>
      </c>
      <c r="AQ1138">
        <v>2019</v>
      </c>
      <c r="AR1138">
        <v>43</v>
      </c>
    </row>
    <row r="1139" spans="1:44">
      <c r="A1139" t="s">
        <v>44</v>
      </c>
      <c r="B1139" s="2">
        <v>43509</v>
      </c>
      <c r="C1139" s="2">
        <v>43642</v>
      </c>
      <c r="D1139" t="s">
        <v>122</v>
      </c>
      <c r="E1139">
        <v>60</v>
      </c>
      <c r="F1139" t="s">
        <v>223</v>
      </c>
      <c r="G1139" t="s">
        <v>300</v>
      </c>
      <c r="J1139">
        <v>1322.69995117</v>
      </c>
      <c r="K1139">
        <v>11</v>
      </c>
      <c r="L1139">
        <v>44</v>
      </c>
      <c r="M1139" t="s">
        <v>332</v>
      </c>
      <c r="N1139">
        <v>70</v>
      </c>
      <c r="O1139" t="s">
        <v>333</v>
      </c>
      <c r="P1139" t="s">
        <v>497</v>
      </c>
      <c r="Q1139" t="s">
        <v>823</v>
      </c>
      <c r="R1139" t="s">
        <v>956</v>
      </c>
      <c r="S1139" s="2">
        <v>43509</v>
      </c>
      <c r="T1139" t="s">
        <v>962</v>
      </c>
      <c r="U1139">
        <v>0</v>
      </c>
      <c r="V1139" t="s">
        <v>973</v>
      </c>
      <c r="X1139">
        <v>0</v>
      </c>
      <c r="AA1139">
        <v>0</v>
      </c>
      <c r="AB1139">
        <v>0</v>
      </c>
      <c r="AC1139" t="s">
        <v>1049</v>
      </c>
      <c r="AG1139">
        <v>0</v>
      </c>
      <c r="AI1139">
        <v>43.80375335</v>
      </c>
      <c r="AJ1139" t="s">
        <v>973</v>
      </c>
      <c r="AL1139">
        <v>-105.23078567</v>
      </c>
      <c r="AN1139" t="s">
        <v>1330</v>
      </c>
      <c r="AO1139">
        <v>1.16074489896195</v>
      </c>
      <c r="AP1139" t="s">
        <v>1522</v>
      </c>
      <c r="AQ1139">
        <v>2019</v>
      </c>
      <c r="AR1139">
        <v>43</v>
      </c>
    </row>
    <row r="1140" spans="1:44">
      <c r="A1140" t="s">
        <v>44</v>
      </c>
      <c r="B1140" s="2">
        <v>43509</v>
      </c>
      <c r="C1140" s="2">
        <v>43642</v>
      </c>
      <c r="D1140" t="s">
        <v>122</v>
      </c>
      <c r="E1140">
        <v>60</v>
      </c>
      <c r="F1140" t="s">
        <v>223</v>
      </c>
      <c r="G1140" t="s">
        <v>300</v>
      </c>
      <c r="J1140">
        <v>1322.69995117</v>
      </c>
      <c r="K1140">
        <v>14</v>
      </c>
      <c r="L1140">
        <v>44</v>
      </c>
      <c r="M1140" t="s">
        <v>332</v>
      </c>
      <c r="N1140">
        <v>70</v>
      </c>
      <c r="O1140" t="s">
        <v>333</v>
      </c>
      <c r="P1140" t="s">
        <v>497</v>
      </c>
      <c r="Q1140" t="s">
        <v>823</v>
      </c>
      <c r="R1140" t="s">
        <v>956</v>
      </c>
      <c r="S1140" s="2">
        <v>43509</v>
      </c>
      <c r="T1140" t="s">
        <v>962</v>
      </c>
      <c r="U1140">
        <v>0</v>
      </c>
      <c r="V1140" t="s">
        <v>973</v>
      </c>
      <c r="X1140">
        <v>0</v>
      </c>
      <c r="AA1140">
        <v>0</v>
      </c>
      <c r="AB1140">
        <v>0</v>
      </c>
      <c r="AC1140" t="s">
        <v>1049</v>
      </c>
      <c r="AG1140">
        <v>0</v>
      </c>
      <c r="AI1140">
        <v>43.78920382</v>
      </c>
      <c r="AJ1140" t="s">
        <v>973</v>
      </c>
      <c r="AL1140">
        <v>-105.23080081</v>
      </c>
      <c r="AN1140" t="s">
        <v>1332</v>
      </c>
      <c r="AO1140">
        <v>2.063877139356225</v>
      </c>
      <c r="AP1140" t="s">
        <v>1522</v>
      </c>
      <c r="AQ1140">
        <v>2019</v>
      </c>
      <c r="AR1140">
        <v>43</v>
      </c>
    </row>
    <row r="1141" spans="1:44">
      <c r="A1141" t="s">
        <v>44</v>
      </c>
      <c r="B1141" s="2">
        <v>43209</v>
      </c>
      <c r="C1141" s="2">
        <v>43292</v>
      </c>
      <c r="D1141" t="s">
        <v>131</v>
      </c>
      <c r="E1141">
        <v>60</v>
      </c>
      <c r="F1141" t="s">
        <v>236</v>
      </c>
      <c r="G1141" t="s">
        <v>300</v>
      </c>
      <c r="H1141">
        <v>0.18</v>
      </c>
      <c r="J1141">
        <v>336.55999755</v>
      </c>
      <c r="K1141">
        <v>27</v>
      </c>
      <c r="L1141">
        <v>45</v>
      </c>
      <c r="M1141" t="s">
        <v>332</v>
      </c>
      <c r="N1141">
        <v>70</v>
      </c>
      <c r="O1141" t="s">
        <v>333</v>
      </c>
      <c r="P1141" t="s">
        <v>508</v>
      </c>
      <c r="Q1141" t="s">
        <v>838</v>
      </c>
      <c r="R1141" t="s">
        <v>954</v>
      </c>
      <c r="S1141" s="2">
        <v>43209</v>
      </c>
      <c r="T1141" t="s">
        <v>962</v>
      </c>
      <c r="U1141">
        <v>1</v>
      </c>
      <c r="V1141" t="s">
        <v>973</v>
      </c>
      <c r="X1141">
        <v>60</v>
      </c>
      <c r="AA1141">
        <v>0</v>
      </c>
      <c r="AB1141">
        <v>0</v>
      </c>
      <c r="AC1141" t="s">
        <v>1049</v>
      </c>
      <c r="AG1141">
        <v>0</v>
      </c>
      <c r="AI1141">
        <v>43.84772985</v>
      </c>
      <c r="AJ1141" t="s">
        <v>973</v>
      </c>
      <c r="AL1141">
        <v>-105.25475848</v>
      </c>
      <c r="AN1141" t="s">
        <v>1341</v>
      </c>
      <c r="AO1141">
        <v>2.801007661607526</v>
      </c>
      <c r="AP1141" t="s">
        <v>1521</v>
      </c>
      <c r="AQ1141">
        <v>2018</v>
      </c>
      <c r="AR1141">
        <v>43</v>
      </c>
    </row>
    <row r="1142" spans="1:44">
      <c r="A1142" t="s">
        <v>44</v>
      </c>
      <c r="B1142" s="2">
        <v>43209</v>
      </c>
      <c r="C1142" s="2">
        <v>43292</v>
      </c>
      <c r="D1142" t="s">
        <v>131</v>
      </c>
      <c r="E1142">
        <v>60</v>
      </c>
      <c r="F1142" t="s">
        <v>236</v>
      </c>
      <c r="G1142" t="s">
        <v>300</v>
      </c>
      <c r="H1142">
        <v>0.18</v>
      </c>
      <c r="J1142">
        <v>336.55999755</v>
      </c>
      <c r="K1142">
        <v>27</v>
      </c>
      <c r="L1142">
        <v>45</v>
      </c>
      <c r="M1142" t="s">
        <v>332</v>
      </c>
      <c r="N1142">
        <v>70</v>
      </c>
      <c r="O1142" t="s">
        <v>333</v>
      </c>
      <c r="P1142" t="s">
        <v>508</v>
      </c>
      <c r="Q1142" t="s">
        <v>838</v>
      </c>
      <c r="R1142" t="s">
        <v>954</v>
      </c>
      <c r="S1142" s="2">
        <v>43209</v>
      </c>
      <c r="T1142" t="s">
        <v>962</v>
      </c>
      <c r="U1142">
        <v>1</v>
      </c>
      <c r="V1142" t="s">
        <v>973</v>
      </c>
      <c r="X1142">
        <v>60</v>
      </c>
      <c r="AA1142">
        <v>0</v>
      </c>
      <c r="AB1142">
        <v>0</v>
      </c>
      <c r="AC1142" t="s">
        <v>1049</v>
      </c>
      <c r="AG1142">
        <v>0</v>
      </c>
      <c r="AI1142">
        <v>43.84772985</v>
      </c>
      <c r="AJ1142" t="s">
        <v>973</v>
      </c>
      <c r="AL1142">
        <v>-105.25475848</v>
      </c>
      <c r="AN1142" t="s">
        <v>1341</v>
      </c>
      <c r="AO1142">
        <v>2.801007661607526</v>
      </c>
      <c r="AP1142" t="s">
        <v>1521</v>
      </c>
      <c r="AQ1142">
        <v>2018</v>
      </c>
      <c r="AR1142">
        <v>43</v>
      </c>
    </row>
    <row r="1143" spans="1:44">
      <c r="A1143" t="s">
        <v>44</v>
      </c>
      <c r="B1143" s="2">
        <v>43209</v>
      </c>
      <c r="C1143" s="2">
        <v>43292</v>
      </c>
      <c r="D1143" t="s">
        <v>131</v>
      </c>
      <c r="E1143">
        <v>60</v>
      </c>
      <c r="F1143" t="s">
        <v>236</v>
      </c>
      <c r="G1143" t="s">
        <v>300</v>
      </c>
      <c r="H1143">
        <v>0.18</v>
      </c>
      <c r="J1143">
        <v>336.55999755</v>
      </c>
      <c r="K1143">
        <v>27</v>
      </c>
      <c r="L1143">
        <v>45</v>
      </c>
      <c r="M1143" t="s">
        <v>332</v>
      </c>
      <c r="N1143">
        <v>70</v>
      </c>
      <c r="O1143" t="s">
        <v>333</v>
      </c>
      <c r="P1143" t="s">
        <v>508</v>
      </c>
      <c r="Q1143" t="s">
        <v>838</v>
      </c>
      <c r="R1143" t="s">
        <v>954</v>
      </c>
      <c r="S1143" s="2">
        <v>43209</v>
      </c>
      <c r="T1143" t="s">
        <v>962</v>
      </c>
      <c r="U1143">
        <v>1</v>
      </c>
      <c r="V1143" t="s">
        <v>973</v>
      </c>
      <c r="X1143">
        <v>60</v>
      </c>
      <c r="AA1143">
        <v>0</v>
      </c>
      <c r="AB1143">
        <v>0</v>
      </c>
      <c r="AC1143" t="s">
        <v>1049</v>
      </c>
      <c r="AG1143">
        <v>0</v>
      </c>
      <c r="AI1143">
        <v>43.84772985</v>
      </c>
      <c r="AJ1143" t="s">
        <v>973</v>
      </c>
      <c r="AL1143">
        <v>-105.25475848</v>
      </c>
      <c r="AN1143" t="s">
        <v>1341</v>
      </c>
      <c r="AO1143">
        <v>2.801007661607526</v>
      </c>
      <c r="AP1143" t="s">
        <v>1521</v>
      </c>
      <c r="AQ1143">
        <v>2018</v>
      </c>
      <c r="AR1143">
        <v>43</v>
      </c>
    </row>
    <row r="1144" spans="1:44">
      <c r="A1144" t="s">
        <v>44</v>
      </c>
      <c r="B1144" s="2">
        <v>43209</v>
      </c>
      <c r="C1144" s="2">
        <v>43292</v>
      </c>
      <c r="D1144" t="s">
        <v>131</v>
      </c>
      <c r="E1144">
        <v>60</v>
      </c>
      <c r="F1144" t="s">
        <v>236</v>
      </c>
      <c r="G1144" t="s">
        <v>300</v>
      </c>
      <c r="H1144">
        <v>0.18</v>
      </c>
      <c r="J1144">
        <v>336.55999755</v>
      </c>
      <c r="K1144">
        <v>27</v>
      </c>
      <c r="L1144">
        <v>45</v>
      </c>
      <c r="M1144" t="s">
        <v>332</v>
      </c>
      <c r="N1144">
        <v>70</v>
      </c>
      <c r="O1144" t="s">
        <v>333</v>
      </c>
      <c r="P1144" t="s">
        <v>508</v>
      </c>
      <c r="Q1144" t="s">
        <v>838</v>
      </c>
      <c r="R1144" t="s">
        <v>954</v>
      </c>
      <c r="S1144" s="2">
        <v>43209</v>
      </c>
      <c r="T1144" t="s">
        <v>962</v>
      </c>
      <c r="U1144">
        <v>1</v>
      </c>
      <c r="V1144" t="s">
        <v>973</v>
      </c>
      <c r="X1144">
        <v>60</v>
      </c>
      <c r="AA1144">
        <v>0</v>
      </c>
      <c r="AB1144">
        <v>0</v>
      </c>
      <c r="AC1144" t="s">
        <v>1049</v>
      </c>
      <c r="AG1144">
        <v>0</v>
      </c>
      <c r="AI1144">
        <v>43.84772985</v>
      </c>
      <c r="AJ1144" t="s">
        <v>973</v>
      </c>
      <c r="AL1144">
        <v>-105.25475848</v>
      </c>
      <c r="AN1144" t="s">
        <v>1341</v>
      </c>
      <c r="AO1144">
        <v>2.801007661607526</v>
      </c>
      <c r="AP1144" t="s">
        <v>1521</v>
      </c>
      <c r="AQ1144">
        <v>2018</v>
      </c>
      <c r="AR1144">
        <v>43</v>
      </c>
    </row>
    <row r="1145" spans="1:44">
      <c r="A1145" t="s">
        <v>44</v>
      </c>
      <c r="B1145" s="2">
        <v>43209</v>
      </c>
      <c r="C1145" s="2">
        <v>43292</v>
      </c>
      <c r="D1145" t="s">
        <v>131</v>
      </c>
      <c r="E1145">
        <v>60</v>
      </c>
      <c r="F1145" t="s">
        <v>236</v>
      </c>
      <c r="G1145" t="s">
        <v>300</v>
      </c>
      <c r="H1145">
        <v>0.18</v>
      </c>
      <c r="J1145">
        <v>336.55999755</v>
      </c>
      <c r="K1145">
        <v>27</v>
      </c>
      <c r="L1145">
        <v>45</v>
      </c>
      <c r="M1145" t="s">
        <v>332</v>
      </c>
      <c r="N1145">
        <v>70</v>
      </c>
      <c r="O1145" t="s">
        <v>333</v>
      </c>
      <c r="P1145" t="s">
        <v>508</v>
      </c>
      <c r="Q1145" t="s">
        <v>838</v>
      </c>
      <c r="R1145" t="s">
        <v>954</v>
      </c>
      <c r="S1145" s="2">
        <v>43209</v>
      </c>
      <c r="T1145" t="s">
        <v>962</v>
      </c>
      <c r="U1145">
        <v>1</v>
      </c>
      <c r="V1145" t="s">
        <v>973</v>
      </c>
      <c r="X1145">
        <v>60</v>
      </c>
      <c r="AA1145">
        <v>0</v>
      </c>
      <c r="AB1145">
        <v>0</v>
      </c>
      <c r="AC1145" t="s">
        <v>1049</v>
      </c>
      <c r="AG1145">
        <v>0</v>
      </c>
      <c r="AI1145">
        <v>43.84772985</v>
      </c>
      <c r="AJ1145" t="s">
        <v>973</v>
      </c>
      <c r="AL1145">
        <v>-105.25475848</v>
      </c>
      <c r="AN1145" t="s">
        <v>1341</v>
      </c>
      <c r="AO1145">
        <v>2.801007661607526</v>
      </c>
      <c r="AP1145" t="s">
        <v>1521</v>
      </c>
      <c r="AQ1145">
        <v>2018</v>
      </c>
      <c r="AR1145">
        <v>43</v>
      </c>
    </row>
    <row r="1146" spans="1:44">
      <c r="A1146" t="s">
        <v>44</v>
      </c>
      <c r="B1146" s="2">
        <v>43209</v>
      </c>
      <c r="C1146" s="2">
        <v>43292</v>
      </c>
      <c r="D1146" t="s">
        <v>131</v>
      </c>
      <c r="E1146">
        <v>60</v>
      </c>
      <c r="F1146" t="s">
        <v>236</v>
      </c>
      <c r="G1146" t="s">
        <v>300</v>
      </c>
      <c r="H1146">
        <v>0.18</v>
      </c>
      <c r="J1146">
        <v>336.55999755</v>
      </c>
      <c r="K1146">
        <v>27</v>
      </c>
      <c r="L1146">
        <v>45</v>
      </c>
      <c r="M1146" t="s">
        <v>332</v>
      </c>
      <c r="N1146">
        <v>70</v>
      </c>
      <c r="O1146" t="s">
        <v>333</v>
      </c>
      <c r="P1146" t="s">
        <v>508</v>
      </c>
      <c r="Q1146" t="s">
        <v>838</v>
      </c>
      <c r="R1146" t="s">
        <v>954</v>
      </c>
      <c r="S1146" s="2">
        <v>43209</v>
      </c>
      <c r="T1146" t="s">
        <v>962</v>
      </c>
      <c r="U1146">
        <v>1</v>
      </c>
      <c r="V1146" t="s">
        <v>973</v>
      </c>
      <c r="X1146">
        <v>60</v>
      </c>
      <c r="AA1146">
        <v>0</v>
      </c>
      <c r="AB1146">
        <v>0</v>
      </c>
      <c r="AC1146" t="s">
        <v>1049</v>
      </c>
      <c r="AG1146">
        <v>0</v>
      </c>
      <c r="AI1146">
        <v>43.84772985</v>
      </c>
      <c r="AJ1146" t="s">
        <v>973</v>
      </c>
      <c r="AL1146">
        <v>-105.25475848</v>
      </c>
      <c r="AN1146" t="s">
        <v>1341</v>
      </c>
      <c r="AO1146">
        <v>2.801007661607526</v>
      </c>
      <c r="AP1146" t="s">
        <v>1521</v>
      </c>
      <c r="AQ1146">
        <v>2018</v>
      </c>
      <c r="AR1146">
        <v>43</v>
      </c>
    </row>
    <row r="1147" spans="1:44">
      <c r="A1147" t="s">
        <v>44</v>
      </c>
      <c r="B1147" s="2">
        <v>43209</v>
      </c>
      <c r="C1147" s="2">
        <v>43292</v>
      </c>
      <c r="D1147" t="s">
        <v>131</v>
      </c>
      <c r="E1147">
        <v>60</v>
      </c>
      <c r="F1147" t="s">
        <v>236</v>
      </c>
      <c r="G1147" t="s">
        <v>300</v>
      </c>
      <c r="H1147">
        <v>0.18</v>
      </c>
      <c r="J1147">
        <v>336.55999755</v>
      </c>
      <c r="K1147">
        <v>27</v>
      </c>
      <c r="L1147">
        <v>45</v>
      </c>
      <c r="M1147" t="s">
        <v>332</v>
      </c>
      <c r="N1147">
        <v>70</v>
      </c>
      <c r="O1147" t="s">
        <v>333</v>
      </c>
      <c r="P1147" t="s">
        <v>508</v>
      </c>
      <c r="Q1147" t="s">
        <v>838</v>
      </c>
      <c r="R1147" t="s">
        <v>954</v>
      </c>
      <c r="S1147" s="2">
        <v>43209</v>
      </c>
      <c r="T1147" t="s">
        <v>962</v>
      </c>
      <c r="U1147">
        <v>1</v>
      </c>
      <c r="V1147" t="s">
        <v>973</v>
      </c>
      <c r="X1147">
        <v>60</v>
      </c>
      <c r="AA1147">
        <v>0</v>
      </c>
      <c r="AB1147">
        <v>0</v>
      </c>
      <c r="AC1147" t="s">
        <v>1049</v>
      </c>
      <c r="AG1147">
        <v>0</v>
      </c>
      <c r="AI1147">
        <v>43.84772985</v>
      </c>
      <c r="AJ1147" t="s">
        <v>973</v>
      </c>
      <c r="AL1147">
        <v>-105.25475848</v>
      </c>
      <c r="AN1147" t="s">
        <v>1341</v>
      </c>
      <c r="AO1147">
        <v>2.801007661607526</v>
      </c>
      <c r="AP1147" t="s">
        <v>1521</v>
      </c>
      <c r="AQ1147">
        <v>2018</v>
      </c>
      <c r="AR1147">
        <v>43</v>
      </c>
    </row>
    <row r="1148" spans="1:44">
      <c r="A1148" t="s">
        <v>44</v>
      </c>
      <c r="B1148" s="2">
        <v>43209</v>
      </c>
      <c r="C1148" s="2">
        <v>43292</v>
      </c>
      <c r="D1148" t="s">
        <v>131</v>
      </c>
      <c r="E1148">
        <v>60</v>
      </c>
      <c r="F1148" t="s">
        <v>236</v>
      </c>
      <c r="G1148" t="s">
        <v>300</v>
      </c>
      <c r="H1148">
        <v>0.18</v>
      </c>
      <c r="J1148">
        <v>336.55999755</v>
      </c>
      <c r="K1148">
        <v>27</v>
      </c>
      <c r="L1148">
        <v>45</v>
      </c>
      <c r="M1148" t="s">
        <v>332</v>
      </c>
      <c r="N1148">
        <v>70</v>
      </c>
      <c r="O1148" t="s">
        <v>333</v>
      </c>
      <c r="P1148" t="s">
        <v>508</v>
      </c>
      <c r="Q1148" t="s">
        <v>838</v>
      </c>
      <c r="R1148" t="s">
        <v>954</v>
      </c>
      <c r="S1148" s="2">
        <v>43209</v>
      </c>
      <c r="T1148" t="s">
        <v>962</v>
      </c>
      <c r="U1148">
        <v>1</v>
      </c>
      <c r="V1148" t="s">
        <v>973</v>
      </c>
      <c r="X1148">
        <v>60</v>
      </c>
      <c r="AA1148">
        <v>0</v>
      </c>
      <c r="AB1148">
        <v>0</v>
      </c>
      <c r="AC1148" t="s">
        <v>1049</v>
      </c>
      <c r="AG1148">
        <v>0</v>
      </c>
      <c r="AI1148">
        <v>43.84772985</v>
      </c>
      <c r="AJ1148" t="s">
        <v>973</v>
      </c>
      <c r="AL1148">
        <v>-105.25475848</v>
      </c>
      <c r="AN1148" t="s">
        <v>1341</v>
      </c>
      <c r="AO1148">
        <v>2.801007661607526</v>
      </c>
      <c r="AP1148" t="s">
        <v>1521</v>
      </c>
      <c r="AQ1148">
        <v>2018</v>
      </c>
      <c r="AR1148">
        <v>43</v>
      </c>
    </row>
    <row r="1149" spans="1:44">
      <c r="A1149" t="s">
        <v>44</v>
      </c>
      <c r="B1149" s="2">
        <v>43209</v>
      </c>
      <c r="C1149" s="2">
        <v>43292</v>
      </c>
      <c r="D1149" t="s">
        <v>131</v>
      </c>
      <c r="E1149">
        <v>60</v>
      </c>
      <c r="F1149" t="s">
        <v>236</v>
      </c>
      <c r="G1149" t="s">
        <v>300</v>
      </c>
      <c r="H1149">
        <v>0.18</v>
      </c>
      <c r="J1149">
        <v>336.55999755</v>
      </c>
      <c r="K1149">
        <v>27</v>
      </c>
      <c r="L1149">
        <v>45</v>
      </c>
      <c r="M1149" t="s">
        <v>332</v>
      </c>
      <c r="N1149">
        <v>70</v>
      </c>
      <c r="O1149" t="s">
        <v>333</v>
      </c>
      <c r="P1149" t="s">
        <v>508</v>
      </c>
      <c r="Q1149" t="s">
        <v>838</v>
      </c>
      <c r="R1149" t="s">
        <v>954</v>
      </c>
      <c r="S1149" s="2">
        <v>43209</v>
      </c>
      <c r="T1149" t="s">
        <v>962</v>
      </c>
      <c r="U1149">
        <v>1</v>
      </c>
      <c r="V1149" t="s">
        <v>973</v>
      </c>
      <c r="X1149">
        <v>60</v>
      </c>
      <c r="AA1149">
        <v>0</v>
      </c>
      <c r="AB1149">
        <v>0</v>
      </c>
      <c r="AC1149" t="s">
        <v>1049</v>
      </c>
      <c r="AG1149">
        <v>0</v>
      </c>
      <c r="AI1149">
        <v>43.84772985</v>
      </c>
      <c r="AJ1149" t="s">
        <v>973</v>
      </c>
      <c r="AL1149">
        <v>-105.25475848</v>
      </c>
      <c r="AN1149" t="s">
        <v>1341</v>
      </c>
      <c r="AO1149">
        <v>2.801007661607526</v>
      </c>
      <c r="AP1149" t="s">
        <v>1521</v>
      </c>
      <c r="AQ1149">
        <v>2018</v>
      </c>
      <c r="AR1149">
        <v>43</v>
      </c>
    </row>
    <row r="1150" spans="1:44">
      <c r="A1150" t="s">
        <v>44</v>
      </c>
      <c r="B1150" s="2">
        <v>43192</v>
      </c>
      <c r="C1150" s="2">
        <v>43224</v>
      </c>
      <c r="D1150" t="s">
        <v>125</v>
      </c>
      <c r="E1150">
        <v>60</v>
      </c>
      <c r="F1150" t="s">
        <v>224</v>
      </c>
      <c r="G1150" t="s">
        <v>284</v>
      </c>
      <c r="H1150">
        <v>0.1666</v>
      </c>
      <c r="J1150">
        <v>35.27999877</v>
      </c>
      <c r="K1150">
        <v>18</v>
      </c>
      <c r="L1150">
        <v>44</v>
      </c>
      <c r="M1150" t="s">
        <v>332</v>
      </c>
      <c r="N1150">
        <v>69</v>
      </c>
      <c r="O1150" t="s">
        <v>333</v>
      </c>
      <c r="P1150" t="s">
        <v>498</v>
      </c>
      <c r="Q1150" t="s">
        <v>824</v>
      </c>
      <c r="R1150" t="s">
        <v>954</v>
      </c>
      <c r="S1150" s="2">
        <v>43192</v>
      </c>
      <c r="T1150" t="s">
        <v>962</v>
      </c>
      <c r="U1150">
        <v>0</v>
      </c>
      <c r="V1150" t="s">
        <v>973</v>
      </c>
      <c r="X1150">
        <v>0</v>
      </c>
      <c r="AA1150">
        <v>0</v>
      </c>
      <c r="AB1150">
        <v>0</v>
      </c>
      <c r="AC1150" t="s">
        <v>1054</v>
      </c>
      <c r="AG1150">
        <v>0</v>
      </c>
      <c r="AI1150">
        <v>43.78940628</v>
      </c>
      <c r="AJ1150" t="s">
        <v>973</v>
      </c>
      <c r="AL1150">
        <v>-105.19079845</v>
      </c>
      <c r="AN1150" t="s">
        <v>1336</v>
      </c>
      <c r="AO1150">
        <v>2.349208285665257</v>
      </c>
      <c r="AP1150" t="s">
        <v>1523</v>
      </c>
      <c r="AQ1150">
        <v>2018</v>
      </c>
      <c r="AR1150">
        <v>43</v>
      </c>
    </row>
    <row r="1151" spans="1:44">
      <c r="A1151" t="s">
        <v>44</v>
      </c>
      <c r="B1151" s="2">
        <v>43736</v>
      </c>
      <c r="C1151" s="2">
        <v>43808</v>
      </c>
      <c r="D1151" t="s">
        <v>132</v>
      </c>
      <c r="E1151">
        <v>48</v>
      </c>
      <c r="F1151" t="s">
        <v>237</v>
      </c>
      <c r="G1151" t="s">
        <v>300</v>
      </c>
      <c r="J1151">
        <v>327.23001098</v>
      </c>
      <c r="K1151">
        <v>27</v>
      </c>
      <c r="L1151">
        <v>45</v>
      </c>
      <c r="M1151" t="s">
        <v>332</v>
      </c>
      <c r="N1151">
        <v>70</v>
      </c>
      <c r="O1151" t="s">
        <v>333</v>
      </c>
      <c r="P1151">
        <f>"03242/0374"</f>
        <v>0</v>
      </c>
      <c r="Q1151" t="s">
        <v>839</v>
      </c>
      <c r="R1151" t="s">
        <v>956</v>
      </c>
      <c r="S1151" s="2">
        <v>43736</v>
      </c>
      <c r="T1151" t="s">
        <v>963</v>
      </c>
      <c r="U1151">
        <v>0</v>
      </c>
      <c r="V1151" t="s">
        <v>973</v>
      </c>
      <c r="X1151">
        <v>0</v>
      </c>
      <c r="AA1151">
        <v>0</v>
      </c>
      <c r="AB1151">
        <v>0</v>
      </c>
      <c r="AC1151" t="s">
        <v>1049</v>
      </c>
      <c r="AG1151">
        <v>0</v>
      </c>
      <c r="AI1151">
        <v>43.84772985</v>
      </c>
      <c r="AJ1151" t="s">
        <v>973</v>
      </c>
      <c r="AL1151">
        <v>-105.25475848</v>
      </c>
      <c r="AN1151" t="s">
        <v>1341</v>
      </c>
      <c r="AO1151">
        <v>2.801007661607526</v>
      </c>
      <c r="AP1151" t="s">
        <v>1521</v>
      </c>
      <c r="AQ1151">
        <v>2019</v>
      </c>
      <c r="AR1151">
        <v>43</v>
      </c>
    </row>
    <row r="1152" spans="1:44">
      <c r="A1152" t="s">
        <v>44</v>
      </c>
      <c r="B1152" s="2">
        <v>43712</v>
      </c>
      <c r="C1152" s="2">
        <v>43759</v>
      </c>
      <c r="D1152" t="s">
        <v>133</v>
      </c>
      <c r="E1152">
        <v>48</v>
      </c>
      <c r="F1152" t="s">
        <v>238</v>
      </c>
      <c r="G1152" t="s">
        <v>300</v>
      </c>
      <c r="J1152">
        <v>327.23001098</v>
      </c>
      <c r="K1152">
        <v>27</v>
      </c>
      <c r="L1152">
        <v>45</v>
      </c>
      <c r="M1152" t="s">
        <v>332</v>
      </c>
      <c r="N1152">
        <v>70</v>
      </c>
      <c r="O1152" t="s">
        <v>333</v>
      </c>
      <c r="P1152">
        <f>"03234/0285"</f>
        <v>0</v>
      </c>
      <c r="Q1152" t="s">
        <v>840</v>
      </c>
      <c r="R1152" t="s">
        <v>956</v>
      </c>
      <c r="S1152" s="2">
        <v>43712</v>
      </c>
      <c r="T1152" t="s">
        <v>962</v>
      </c>
      <c r="U1152">
        <v>0</v>
      </c>
      <c r="V1152" t="s">
        <v>973</v>
      </c>
      <c r="X1152">
        <v>0</v>
      </c>
      <c r="AA1152">
        <v>0</v>
      </c>
      <c r="AB1152">
        <v>0</v>
      </c>
      <c r="AC1152" t="s">
        <v>1049</v>
      </c>
      <c r="AG1152">
        <v>0</v>
      </c>
      <c r="AI1152">
        <v>43.84772985</v>
      </c>
      <c r="AJ1152" t="s">
        <v>973</v>
      </c>
      <c r="AL1152">
        <v>-105.25475848</v>
      </c>
      <c r="AN1152" t="s">
        <v>1341</v>
      </c>
      <c r="AO1152">
        <v>2.801007661607526</v>
      </c>
      <c r="AP1152" t="s">
        <v>1521</v>
      </c>
      <c r="AQ1152">
        <v>2019</v>
      </c>
      <c r="AR1152">
        <v>43</v>
      </c>
    </row>
    <row r="1153" spans="1:44">
      <c r="A1153" t="s">
        <v>44</v>
      </c>
      <c r="B1153" s="2">
        <v>43713</v>
      </c>
      <c r="C1153" s="2">
        <v>43759</v>
      </c>
      <c r="D1153" t="s">
        <v>134</v>
      </c>
      <c r="E1153">
        <v>48</v>
      </c>
      <c r="F1153" t="s">
        <v>239</v>
      </c>
      <c r="G1153" t="s">
        <v>300</v>
      </c>
      <c r="J1153">
        <v>327.23001098</v>
      </c>
      <c r="K1153">
        <v>27</v>
      </c>
      <c r="L1153">
        <v>45</v>
      </c>
      <c r="M1153" t="s">
        <v>332</v>
      </c>
      <c r="N1153">
        <v>70</v>
      </c>
      <c r="O1153" t="s">
        <v>333</v>
      </c>
      <c r="P1153">
        <f>"03234/0284"</f>
        <v>0</v>
      </c>
      <c r="Q1153" t="s">
        <v>841</v>
      </c>
      <c r="R1153" t="s">
        <v>956</v>
      </c>
      <c r="S1153" s="2">
        <v>43713</v>
      </c>
      <c r="T1153" t="s">
        <v>962</v>
      </c>
      <c r="U1153">
        <v>0</v>
      </c>
      <c r="V1153" t="s">
        <v>973</v>
      </c>
      <c r="X1153">
        <v>0</v>
      </c>
      <c r="AA1153">
        <v>0</v>
      </c>
      <c r="AB1153">
        <v>0</v>
      </c>
      <c r="AC1153" t="s">
        <v>1049</v>
      </c>
      <c r="AG1153">
        <v>0</v>
      </c>
      <c r="AI1153">
        <v>43.84772985</v>
      </c>
      <c r="AJ1153" t="s">
        <v>973</v>
      </c>
      <c r="AL1153">
        <v>-105.25475848</v>
      </c>
      <c r="AN1153" t="s">
        <v>1341</v>
      </c>
      <c r="AO1153">
        <v>2.801007661607526</v>
      </c>
      <c r="AP1153" t="s">
        <v>1521</v>
      </c>
      <c r="AQ1153">
        <v>2019</v>
      </c>
      <c r="AR1153">
        <v>43</v>
      </c>
    </row>
    <row r="1154" spans="1:44">
      <c r="A1154" t="s">
        <v>44</v>
      </c>
      <c r="C1154" s="2">
        <v>41310</v>
      </c>
      <c r="D1154" t="s">
        <v>109</v>
      </c>
      <c r="E1154">
        <v>120</v>
      </c>
      <c r="F1154" t="s">
        <v>148</v>
      </c>
      <c r="G1154" t="s">
        <v>244</v>
      </c>
      <c r="H1154">
        <v>0.125</v>
      </c>
      <c r="I1154">
        <v>145</v>
      </c>
      <c r="J1154">
        <v>600</v>
      </c>
      <c r="K1154">
        <v>30</v>
      </c>
      <c r="L1154">
        <v>39</v>
      </c>
      <c r="M1154" t="s">
        <v>332</v>
      </c>
      <c r="N1154">
        <v>70</v>
      </c>
      <c r="O1154" t="s">
        <v>333</v>
      </c>
      <c r="P1154" t="s">
        <v>470</v>
      </c>
      <c r="Q1154" t="s">
        <v>792</v>
      </c>
      <c r="R1154" t="s">
        <v>954</v>
      </c>
      <c r="S1154" s="2">
        <v>41310</v>
      </c>
      <c r="T1154" t="s">
        <v>961</v>
      </c>
      <c r="U1154">
        <v>0</v>
      </c>
      <c r="V1154" t="s">
        <v>973</v>
      </c>
      <c r="AA1154">
        <v>1</v>
      </c>
      <c r="AB1154">
        <v>0</v>
      </c>
      <c r="AC1154" t="s">
        <v>977</v>
      </c>
      <c r="AI1154">
        <v>43.32687621</v>
      </c>
      <c r="AJ1154" t="s">
        <v>973</v>
      </c>
      <c r="AL1154">
        <v>-105.31053492</v>
      </c>
      <c r="AN1154" t="s">
        <v>1315</v>
      </c>
      <c r="AO1154">
        <v>2.236991231678711</v>
      </c>
      <c r="AP1154" t="s">
        <v>1521</v>
      </c>
      <c r="AQ1154">
        <v>2013</v>
      </c>
      <c r="AR1154">
        <v>122</v>
      </c>
    </row>
    <row r="1155" spans="1:44">
      <c r="A1155" t="s">
        <v>44</v>
      </c>
      <c r="C1155" s="2">
        <v>41310</v>
      </c>
      <c r="D1155" t="s">
        <v>109</v>
      </c>
      <c r="E1155">
        <v>120</v>
      </c>
      <c r="F1155" t="s">
        <v>148</v>
      </c>
      <c r="G1155" t="s">
        <v>244</v>
      </c>
      <c r="H1155">
        <v>0.125</v>
      </c>
      <c r="I1155">
        <v>145</v>
      </c>
      <c r="J1155">
        <v>600</v>
      </c>
      <c r="K1155">
        <v>31</v>
      </c>
      <c r="L1155">
        <v>39</v>
      </c>
      <c r="M1155" t="s">
        <v>332</v>
      </c>
      <c r="N1155">
        <v>70</v>
      </c>
      <c r="O1155" t="s">
        <v>333</v>
      </c>
      <c r="P1155" t="s">
        <v>470</v>
      </c>
      <c r="Q1155" t="s">
        <v>792</v>
      </c>
      <c r="R1155" t="s">
        <v>954</v>
      </c>
      <c r="S1155" s="2">
        <v>41310</v>
      </c>
      <c r="T1155" t="s">
        <v>961</v>
      </c>
      <c r="U1155">
        <v>0</v>
      </c>
      <c r="V1155" t="s">
        <v>973</v>
      </c>
      <c r="AA1155">
        <v>1</v>
      </c>
      <c r="AB1155">
        <v>0</v>
      </c>
      <c r="AC1155" t="s">
        <v>977</v>
      </c>
      <c r="AI1155">
        <v>43.31247941</v>
      </c>
      <c r="AJ1155" t="s">
        <v>973</v>
      </c>
      <c r="AL1155">
        <v>-105.31037463</v>
      </c>
      <c r="AN1155" t="s">
        <v>1316</v>
      </c>
      <c r="AO1155">
        <v>2.00546221674311</v>
      </c>
      <c r="AP1155" t="s">
        <v>1526</v>
      </c>
      <c r="AQ1155">
        <v>2013</v>
      </c>
      <c r="AR1155">
        <v>122</v>
      </c>
    </row>
    <row r="1156" spans="1:44">
      <c r="A1156" t="s">
        <v>44</v>
      </c>
      <c r="B1156" s="2">
        <v>43419</v>
      </c>
      <c r="C1156" s="2">
        <v>43488</v>
      </c>
      <c r="D1156" t="s">
        <v>135</v>
      </c>
      <c r="E1156">
        <v>60</v>
      </c>
      <c r="F1156" t="s">
        <v>240</v>
      </c>
      <c r="G1156" t="s">
        <v>299</v>
      </c>
      <c r="H1156">
        <v>0.1875</v>
      </c>
      <c r="J1156">
        <v>640</v>
      </c>
      <c r="K1156">
        <v>34</v>
      </c>
      <c r="L1156">
        <v>39</v>
      </c>
      <c r="M1156" t="s">
        <v>332</v>
      </c>
      <c r="N1156">
        <v>70</v>
      </c>
      <c r="O1156" t="s">
        <v>333</v>
      </c>
      <c r="P1156" t="s">
        <v>509</v>
      </c>
      <c r="Q1156" t="s">
        <v>842</v>
      </c>
      <c r="R1156" t="s">
        <v>954</v>
      </c>
      <c r="S1156" s="2">
        <v>43419</v>
      </c>
      <c r="T1156" t="s">
        <v>961</v>
      </c>
      <c r="U1156">
        <v>0</v>
      </c>
      <c r="V1156" t="s">
        <v>973</v>
      </c>
      <c r="X1156">
        <v>0</v>
      </c>
      <c r="AA1156">
        <v>0</v>
      </c>
      <c r="AB1156">
        <v>0</v>
      </c>
      <c r="AC1156" t="s">
        <v>1048</v>
      </c>
      <c r="AG1156">
        <v>0</v>
      </c>
      <c r="AI1156">
        <v>43.31257501</v>
      </c>
      <c r="AJ1156" t="s">
        <v>973</v>
      </c>
      <c r="AL1156">
        <v>-105.25023753</v>
      </c>
      <c r="AN1156" t="s">
        <v>1342</v>
      </c>
      <c r="AO1156">
        <v>1.024986769940031</v>
      </c>
      <c r="AP1156" t="s">
        <v>1520</v>
      </c>
      <c r="AQ1156">
        <v>2019</v>
      </c>
      <c r="AR1156">
        <v>122</v>
      </c>
    </row>
    <row r="1157" spans="1:44">
      <c r="A1157" t="s">
        <v>44</v>
      </c>
      <c r="B1157" s="2">
        <v>43419</v>
      </c>
      <c r="C1157" s="2">
        <v>43488</v>
      </c>
      <c r="D1157" t="s">
        <v>135</v>
      </c>
      <c r="E1157">
        <v>60</v>
      </c>
      <c r="F1157" t="s">
        <v>240</v>
      </c>
      <c r="G1157" t="s">
        <v>299</v>
      </c>
      <c r="H1157">
        <v>0.1875</v>
      </c>
      <c r="J1157">
        <v>640</v>
      </c>
      <c r="K1157">
        <v>34</v>
      </c>
      <c r="L1157">
        <v>39</v>
      </c>
      <c r="M1157" t="s">
        <v>332</v>
      </c>
      <c r="N1157">
        <v>70</v>
      </c>
      <c r="O1157" t="s">
        <v>333</v>
      </c>
      <c r="P1157" t="s">
        <v>509</v>
      </c>
      <c r="Q1157" t="s">
        <v>842</v>
      </c>
      <c r="R1157" t="s">
        <v>954</v>
      </c>
      <c r="S1157" s="2">
        <v>43419</v>
      </c>
      <c r="T1157" t="s">
        <v>961</v>
      </c>
      <c r="U1157">
        <v>0</v>
      </c>
      <c r="V1157" t="s">
        <v>973</v>
      </c>
      <c r="X1157">
        <v>0</v>
      </c>
      <c r="AA1157">
        <v>0</v>
      </c>
      <c r="AB1157">
        <v>0</v>
      </c>
      <c r="AC1157" t="s">
        <v>1048</v>
      </c>
      <c r="AG1157">
        <v>0</v>
      </c>
      <c r="AI1157">
        <v>43.31257501</v>
      </c>
      <c r="AJ1157" t="s">
        <v>973</v>
      </c>
      <c r="AL1157">
        <v>-105.25023753</v>
      </c>
      <c r="AN1157" t="s">
        <v>1342</v>
      </c>
      <c r="AO1157">
        <v>1.024986769940031</v>
      </c>
      <c r="AP1157" t="s">
        <v>1520</v>
      </c>
      <c r="AQ1157">
        <v>2019</v>
      </c>
      <c r="AR1157">
        <v>122</v>
      </c>
    </row>
    <row r="1158" spans="1:44">
      <c r="A1158" t="s">
        <v>44</v>
      </c>
      <c r="B1158" s="2">
        <v>43419</v>
      </c>
      <c r="C1158" s="2">
        <v>43488</v>
      </c>
      <c r="D1158" t="s">
        <v>135</v>
      </c>
      <c r="E1158">
        <v>60</v>
      </c>
      <c r="F1158" t="s">
        <v>240</v>
      </c>
      <c r="G1158" t="s">
        <v>299</v>
      </c>
      <c r="H1158">
        <v>0.1875</v>
      </c>
      <c r="J1158">
        <v>640</v>
      </c>
      <c r="K1158">
        <v>35</v>
      </c>
      <c r="L1158">
        <v>39</v>
      </c>
      <c r="M1158" t="s">
        <v>332</v>
      </c>
      <c r="N1158">
        <v>70</v>
      </c>
      <c r="O1158" t="s">
        <v>333</v>
      </c>
      <c r="P1158" t="s">
        <v>509</v>
      </c>
      <c r="Q1158" t="s">
        <v>842</v>
      </c>
      <c r="R1158" t="s">
        <v>954</v>
      </c>
      <c r="S1158" s="2">
        <v>43419</v>
      </c>
      <c r="T1158" t="s">
        <v>961</v>
      </c>
      <c r="U1158">
        <v>0</v>
      </c>
      <c r="V1158" t="s">
        <v>973</v>
      </c>
      <c r="X1158">
        <v>0</v>
      </c>
      <c r="AA1158">
        <v>0</v>
      </c>
      <c r="AB1158">
        <v>0</v>
      </c>
      <c r="AC1158" t="s">
        <v>1048</v>
      </c>
      <c r="AG1158">
        <v>0</v>
      </c>
      <c r="AI1158">
        <v>43.31259034</v>
      </c>
      <c r="AJ1158" t="s">
        <v>973</v>
      </c>
      <c r="AL1158">
        <v>-105.23024784</v>
      </c>
      <c r="AN1158" t="s">
        <v>1343</v>
      </c>
      <c r="AO1158">
        <v>2.032223300988349</v>
      </c>
      <c r="AP1158" t="s">
        <v>1520</v>
      </c>
      <c r="AQ1158">
        <v>2019</v>
      </c>
      <c r="AR1158">
        <v>122</v>
      </c>
    </row>
    <row r="1159" spans="1:44">
      <c r="A1159" t="s">
        <v>44</v>
      </c>
      <c r="B1159" s="2">
        <v>43419</v>
      </c>
      <c r="C1159" s="2">
        <v>43488</v>
      </c>
      <c r="D1159" t="s">
        <v>135</v>
      </c>
      <c r="E1159">
        <v>60</v>
      </c>
      <c r="F1159" t="s">
        <v>240</v>
      </c>
      <c r="G1159" t="s">
        <v>299</v>
      </c>
      <c r="H1159">
        <v>0.1875</v>
      </c>
      <c r="J1159">
        <v>640</v>
      </c>
      <c r="K1159">
        <v>35</v>
      </c>
      <c r="L1159">
        <v>39</v>
      </c>
      <c r="M1159" t="s">
        <v>332</v>
      </c>
      <c r="N1159">
        <v>70</v>
      </c>
      <c r="O1159" t="s">
        <v>333</v>
      </c>
      <c r="P1159" t="s">
        <v>509</v>
      </c>
      <c r="Q1159" t="s">
        <v>842</v>
      </c>
      <c r="R1159" t="s">
        <v>954</v>
      </c>
      <c r="S1159" s="2">
        <v>43419</v>
      </c>
      <c r="T1159" t="s">
        <v>961</v>
      </c>
      <c r="U1159">
        <v>0</v>
      </c>
      <c r="V1159" t="s">
        <v>973</v>
      </c>
      <c r="X1159">
        <v>0</v>
      </c>
      <c r="AA1159">
        <v>0</v>
      </c>
      <c r="AB1159">
        <v>0</v>
      </c>
      <c r="AC1159" t="s">
        <v>1048</v>
      </c>
      <c r="AG1159">
        <v>0</v>
      </c>
      <c r="AI1159">
        <v>43.31259034</v>
      </c>
      <c r="AJ1159" t="s">
        <v>973</v>
      </c>
      <c r="AL1159">
        <v>-105.23024784</v>
      </c>
      <c r="AN1159" t="s">
        <v>1343</v>
      </c>
      <c r="AO1159">
        <v>2.032223300988349</v>
      </c>
      <c r="AP1159" t="s">
        <v>1520</v>
      </c>
      <c r="AQ1159">
        <v>2019</v>
      </c>
      <c r="AR1159">
        <v>122</v>
      </c>
    </row>
    <row r="1160" spans="1:44">
      <c r="A1160" t="s">
        <v>44</v>
      </c>
      <c r="C1160" s="2">
        <v>41310</v>
      </c>
      <c r="D1160" t="s">
        <v>109</v>
      </c>
      <c r="E1160">
        <v>120</v>
      </c>
      <c r="F1160" t="s">
        <v>148</v>
      </c>
      <c r="G1160" t="s">
        <v>244</v>
      </c>
      <c r="H1160">
        <v>0.125</v>
      </c>
      <c r="I1160">
        <v>145</v>
      </c>
      <c r="J1160">
        <v>600</v>
      </c>
      <c r="K1160">
        <v>30</v>
      </c>
      <c r="L1160">
        <v>39</v>
      </c>
      <c r="M1160" t="s">
        <v>332</v>
      </c>
      <c r="N1160">
        <v>70</v>
      </c>
      <c r="O1160" t="s">
        <v>333</v>
      </c>
      <c r="P1160" t="s">
        <v>470</v>
      </c>
      <c r="Q1160" t="s">
        <v>792</v>
      </c>
      <c r="R1160" t="s">
        <v>954</v>
      </c>
      <c r="S1160" s="2">
        <v>41310</v>
      </c>
      <c r="T1160" t="s">
        <v>961</v>
      </c>
      <c r="U1160">
        <v>0</v>
      </c>
      <c r="V1160" t="s">
        <v>973</v>
      </c>
      <c r="AA1160">
        <v>1</v>
      </c>
      <c r="AB1160">
        <v>0</v>
      </c>
      <c r="AC1160" t="s">
        <v>977</v>
      </c>
      <c r="AI1160">
        <v>43.32687621</v>
      </c>
      <c r="AJ1160" t="s">
        <v>973</v>
      </c>
      <c r="AL1160">
        <v>-105.31053492</v>
      </c>
      <c r="AN1160" t="s">
        <v>1315</v>
      </c>
      <c r="AO1160">
        <v>2.15656201854827</v>
      </c>
      <c r="AP1160" t="s">
        <v>1522</v>
      </c>
      <c r="AQ1160">
        <v>2013</v>
      </c>
      <c r="AR1160">
        <v>42</v>
      </c>
    </row>
    <row r="1161" spans="1:44">
      <c r="A1161" t="s">
        <v>44</v>
      </c>
      <c r="C1161" s="2">
        <v>41310</v>
      </c>
      <c r="D1161" t="s">
        <v>109</v>
      </c>
      <c r="E1161">
        <v>120</v>
      </c>
      <c r="F1161" t="s">
        <v>148</v>
      </c>
      <c r="G1161" t="s">
        <v>244</v>
      </c>
      <c r="H1161">
        <v>0.125</v>
      </c>
      <c r="I1161">
        <v>145</v>
      </c>
      <c r="J1161">
        <v>600</v>
      </c>
      <c r="K1161">
        <v>31</v>
      </c>
      <c r="L1161">
        <v>39</v>
      </c>
      <c r="M1161" t="s">
        <v>332</v>
      </c>
      <c r="N1161">
        <v>70</v>
      </c>
      <c r="O1161" t="s">
        <v>333</v>
      </c>
      <c r="P1161" t="s">
        <v>470</v>
      </c>
      <c r="Q1161" t="s">
        <v>792</v>
      </c>
      <c r="R1161" t="s">
        <v>954</v>
      </c>
      <c r="S1161" s="2">
        <v>41310</v>
      </c>
      <c r="T1161" t="s">
        <v>961</v>
      </c>
      <c r="U1161">
        <v>0</v>
      </c>
      <c r="V1161" t="s">
        <v>973</v>
      </c>
      <c r="AA1161">
        <v>1</v>
      </c>
      <c r="AB1161">
        <v>0</v>
      </c>
      <c r="AC1161" t="s">
        <v>977</v>
      </c>
      <c r="AI1161">
        <v>43.31247941</v>
      </c>
      <c r="AJ1161" t="s">
        <v>973</v>
      </c>
      <c r="AL1161">
        <v>-105.31037463</v>
      </c>
      <c r="AN1161" t="s">
        <v>1316</v>
      </c>
      <c r="AO1161">
        <v>2.862884131198796</v>
      </c>
      <c r="AP1161" t="s">
        <v>1522</v>
      </c>
      <c r="AQ1161">
        <v>2013</v>
      </c>
      <c r="AR1161">
        <v>42</v>
      </c>
    </row>
    <row r="1162" spans="1:44">
      <c r="A1162" t="s">
        <v>44</v>
      </c>
      <c r="B1162" s="2">
        <v>43419</v>
      </c>
      <c r="C1162" s="2">
        <v>43488</v>
      </c>
      <c r="D1162" t="s">
        <v>135</v>
      </c>
      <c r="E1162">
        <v>60</v>
      </c>
      <c r="F1162" t="s">
        <v>240</v>
      </c>
      <c r="G1162" t="s">
        <v>299</v>
      </c>
      <c r="H1162">
        <v>0.1875</v>
      </c>
      <c r="J1162">
        <v>640</v>
      </c>
      <c r="K1162">
        <v>34</v>
      </c>
      <c r="L1162">
        <v>39</v>
      </c>
      <c r="M1162" t="s">
        <v>332</v>
      </c>
      <c r="N1162">
        <v>70</v>
      </c>
      <c r="O1162" t="s">
        <v>333</v>
      </c>
      <c r="P1162" t="s">
        <v>509</v>
      </c>
      <c r="Q1162" t="s">
        <v>842</v>
      </c>
      <c r="R1162" t="s">
        <v>954</v>
      </c>
      <c r="S1162" s="2">
        <v>43419</v>
      </c>
      <c r="T1162" t="s">
        <v>961</v>
      </c>
      <c r="U1162">
        <v>0</v>
      </c>
      <c r="V1162" t="s">
        <v>973</v>
      </c>
      <c r="X1162">
        <v>0</v>
      </c>
      <c r="AA1162">
        <v>0</v>
      </c>
      <c r="AB1162">
        <v>0</v>
      </c>
      <c r="AC1162" t="s">
        <v>1048</v>
      </c>
      <c r="AG1162">
        <v>0</v>
      </c>
      <c r="AI1162">
        <v>43.31257501</v>
      </c>
      <c r="AJ1162" t="s">
        <v>973</v>
      </c>
      <c r="AL1162">
        <v>-105.25023753</v>
      </c>
      <c r="AN1162" t="s">
        <v>1342</v>
      </c>
      <c r="AO1162">
        <v>2.640283956035467</v>
      </c>
      <c r="AP1162" t="s">
        <v>1523</v>
      </c>
      <c r="AQ1162">
        <v>2019</v>
      </c>
      <c r="AR1162">
        <v>42</v>
      </c>
    </row>
    <row r="1163" spans="1:44">
      <c r="A1163" t="s">
        <v>44</v>
      </c>
      <c r="B1163" s="2">
        <v>43419</v>
      </c>
      <c r="C1163" s="2">
        <v>43488</v>
      </c>
      <c r="D1163" t="s">
        <v>135</v>
      </c>
      <c r="E1163">
        <v>60</v>
      </c>
      <c r="F1163" t="s">
        <v>240</v>
      </c>
      <c r="G1163" t="s">
        <v>299</v>
      </c>
      <c r="H1163">
        <v>0.1875</v>
      </c>
      <c r="J1163">
        <v>640</v>
      </c>
      <c r="K1163">
        <v>34</v>
      </c>
      <c r="L1163">
        <v>39</v>
      </c>
      <c r="M1163" t="s">
        <v>332</v>
      </c>
      <c r="N1163">
        <v>70</v>
      </c>
      <c r="O1163" t="s">
        <v>333</v>
      </c>
      <c r="P1163" t="s">
        <v>509</v>
      </c>
      <c r="Q1163" t="s">
        <v>842</v>
      </c>
      <c r="R1163" t="s">
        <v>954</v>
      </c>
      <c r="S1163" s="2">
        <v>43419</v>
      </c>
      <c r="T1163" t="s">
        <v>961</v>
      </c>
      <c r="U1163">
        <v>0</v>
      </c>
      <c r="V1163" t="s">
        <v>973</v>
      </c>
      <c r="X1163">
        <v>0</v>
      </c>
      <c r="AA1163">
        <v>0</v>
      </c>
      <c r="AB1163">
        <v>0</v>
      </c>
      <c r="AC1163" t="s">
        <v>1048</v>
      </c>
      <c r="AG1163">
        <v>0</v>
      </c>
      <c r="AI1163">
        <v>43.31257501</v>
      </c>
      <c r="AJ1163" t="s">
        <v>973</v>
      </c>
      <c r="AL1163">
        <v>-105.25023753</v>
      </c>
      <c r="AN1163" t="s">
        <v>1342</v>
      </c>
      <c r="AO1163">
        <v>2.640283956035467</v>
      </c>
      <c r="AP1163" t="s">
        <v>1523</v>
      </c>
      <c r="AQ1163">
        <v>2019</v>
      </c>
      <c r="AR1163">
        <v>42</v>
      </c>
    </row>
    <row r="1164" spans="1:44">
      <c r="A1164" t="s">
        <v>44</v>
      </c>
      <c r="B1164" s="2">
        <v>43307</v>
      </c>
      <c r="C1164" s="2">
        <v>43376</v>
      </c>
      <c r="D1164" t="s">
        <v>112</v>
      </c>
      <c r="E1164">
        <v>60</v>
      </c>
      <c r="F1164" t="s">
        <v>210</v>
      </c>
      <c r="G1164" t="s">
        <v>298</v>
      </c>
      <c r="H1164">
        <v>0.1667</v>
      </c>
      <c r="J1164">
        <v>320</v>
      </c>
      <c r="K1164">
        <v>14</v>
      </c>
      <c r="L1164">
        <v>39</v>
      </c>
      <c r="M1164" t="s">
        <v>332</v>
      </c>
      <c r="N1164">
        <v>70</v>
      </c>
      <c r="O1164" t="s">
        <v>333</v>
      </c>
      <c r="P1164" t="s">
        <v>474</v>
      </c>
      <c r="Q1164" t="s">
        <v>796</v>
      </c>
      <c r="R1164" t="s">
        <v>954</v>
      </c>
      <c r="S1164" s="2">
        <v>43307</v>
      </c>
      <c r="T1164" t="s">
        <v>961</v>
      </c>
      <c r="U1164">
        <v>0</v>
      </c>
      <c r="V1164" t="s">
        <v>973</v>
      </c>
      <c r="X1164">
        <v>0</v>
      </c>
      <c r="AA1164">
        <v>0</v>
      </c>
      <c r="AB1164">
        <v>0</v>
      </c>
      <c r="AC1164" t="s">
        <v>1046</v>
      </c>
      <c r="AG1164">
        <v>0</v>
      </c>
      <c r="AI1164">
        <v>43.35658189</v>
      </c>
      <c r="AJ1164" t="s">
        <v>973</v>
      </c>
      <c r="AL1164">
        <v>-105.23072107</v>
      </c>
      <c r="AN1164" t="s">
        <v>1320</v>
      </c>
      <c r="AO1164">
        <v>2.418689472551707</v>
      </c>
      <c r="AP1164" t="s">
        <v>1519</v>
      </c>
      <c r="AQ1164">
        <v>2018</v>
      </c>
      <c r="AR1164">
        <v>42</v>
      </c>
    </row>
    <row r="1165" spans="1:44">
      <c r="A1165" t="s">
        <v>44</v>
      </c>
      <c r="B1165" s="2">
        <v>43307</v>
      </c>
      <c r="C1165" s="2">
        <v>43376</v>
      </c>
      <c r="D1165" t="s">
        <v>112</v>
      </c>
      <c r="E1165">
        <v>60</v>
      </c>
      <c r="F1165" t="s">
        <v>210</v>
      </c>
      <c r="G1165" t="s">
        <v>298</v>
      </c>
      <c r="H1165">
        <v>0.1667</v>
      </c>
      <c r="J1165">
        <v>320</v>
      </c>
      <c r="K1165">
        <v>14</v>
      </c>
      <c r="L1165">
        <v>39</v>
      </c>
      <c r="M1165" t="s">
        <v>332</v>
      </c>
      <c r="N1165">
        <v>70</v>
      </c>
      <c r="O1165" t="s">
        <v>333</v>
      </c>
      <c r="P1165" t="s">
        <v>474</v>
      </c>
      <c r="Q1165" t="s">
        <v>796</v>
      </c>
      <c r="R1165" t="s">
        <v>954</v>
      </c>
      <c r="S1165" s="2">
        <v>43307</v>
      </c>
      <c r="T1165" t="s">
        <v>961</v>
      </c>
      <c r="U1165">
        <v>0</v>
      </c>
      <c r="V1165" t="s">
        <v>973</v>
      </c>
      <c r="X1165">
        <v>0</v>
      </c>
      <c r="AA1165">
        <v>0</v>
      </c>
      <c r="AB1165">
        <v>0</v>
      </c>
      <c r="AC1165" t="s">
        <v>1046</v>
      </c>
      <c r="AG1165">
        <v>0</v>
      </c>
      <c r="AI1165">
        <v>43.35658189</v>
      </c>
      <c r="AJ1165" t="s">
        <v>973</v>
      </c>
      <c r="AL1165">
        <v>-105.23072107</v>
      </c>
      <c r="AN1165" t="s">
        <v>1320</v>
      </c>
      <c r="AO1165">
        <v>2.418689472551707</v>
      </c>
      <c r="AP1165" t="s">
        <v>1519</v>
      </c>
      <c r="AQ1165">
        <v>2018</v>
      </c>
      <c r="AR1165">
        <v>42</v>
      </c>
    </row>
    <row r="1166" spans="1:44">
      <c r="A1166" t="s">
        <v>44</v>
      </c>
      <c r="C1166" s="2">
        <v>41492</v>
      </c>
      <c r="D1166" t="s">
        <v>110</v>
      </c>
      <c r="E1166">
        <v>120</v>
      </c>
      <c r="F1166" t="s">
        <v>148</v>
      </c>
      <c r="G1166" t="s">
        <v>302</v>
      </c>
      <c r="H1166">
        <v>0.125</v>
      </c>
      <c r="I1166">
        <v>270</v>
      </c>
      <c r="J1166">
        <v>122.62999725</v>
      </c>
      <c r="K1166">
        <v>19</v>
      </c>
      <c r="L1166">
        <v>50</v>
      </c>
      <c r="M1166" t="s">
        <v>332</v>
      </c>
      <c r="N1166">
        <v>70</v>
      </c>
      <c r="O1166" t="s">
        <v>333</v>
      </c>
      <c r="P1166" t="s">
        <v>510</v>
      </c>
      <c r="Q1166" t="s">
        <v>843</v>
      </c>
      <c r="R1166" t="s">
        <v>954</v>
      </c>
      <c r="S1166" s="2">
        <v>41492</v>
      </c>
      <c r="T1166" t="s">
        <v>962</v>
      </c>
      <c r="U1166">
        <v>0</v>
      </c>
      <c r="V1166" t="s">
        <v>973</v>
      </c>
      <c r="AA1166">
        <v>1</v>
      </c>
      <c r="AB1166">
        <v>0</v>
      </c>
      <c r="AC1166" t="s">
        <v>1056</v>
      </c>
      <c r="AI1166">
        <v>44.29903758</v>
      </c>
      <c r="AJ1166" t="s">
        <v>973</v>
      </c>
      <c r="AL1166">
        <v>-105.31777664</v>
      </c>
      <c r="AN1166" t="s">
        <v>1344</v>
      </c>
      <c r="AO1166">
        <v>1.612762259854489</v>
      </c>
      <c r="AP1166" t="s">
        <v>1522</v>
      </c>
      <c r="AQ1166">
        <v>2013</v>
      </c>
      <c r="AR1166">
        <v>52</v>
      </c>
    </row>
    <row r="1167" spans="1:44">
      <c r="A1167" t="s">
        <v>44</v>
      </c>
      <c r="C1167" s="2">
        <v>41492</v>
      </c>
      <c r="D1167" t="s">
        <v>110</v>
      </c>
      <c r="E1167">
        <v>120</v>
      </c>
      <c r="F1167" t="s">
        <v>148</v>
      </c>
      <c r="G1167" t="s">
        <v>302</v>
      </c>
      <c r="H1167">
        <v>0.125</v>
      </c>
      <c r="I1167">
        <v>210</v>
      </c>
      <c r="J1167">
        <v>40.72999954</v>
      </c>
      <c r="K1167">
        <v>19</v>
      </c>
      <c r="L1167">
        <v>50</v>
      </c>
      <c r="M1167" t="s">
        <v>332</v>
      </c>
      <c r="N1167">
        <v>70</v>
      </c>
      <c r="O1167" t="s">
        <v>333</v>
      </c>
      <c r="P1167" t="s">
        <v>511</v>
      </c>
      <c r="Q1167" t="s">
        <v>844</v>
      </c>
      <c r="R1167" t="s">
        <v>954</v>
      </c>
      <c r="S1167" s="2">
        <v>41492</v>
      </c>
      <c r="T1167" t="s">
        <v>962</v>
      </c>
      <c r="U1167">
        <v>0</v>
      </c>
      <c r="V1167" t="s">
        <v>973</v>
      </c>
      <c r="AA1167">
        <v>1</v>
      </c>
      <c r="AB1167">
        <v>0</v>
      </c>
      <c r="AC1167" t="s">
        <v>1056</v>
      </c>
      <c r="AI1167">
        <v>44.29903758</v>
      </c>
      <c r="AJ1167" t="s">
        <v>973</v>
      </c>
      <c r="AL1167">
        <v>-105.31777664</v>
      </c>
      <c r="AN1167" t="s">
        <v>1344</v>
      </c>
      <c r="AO1167">
        <v>1.612762259854489</v>
      </c>
      <c r="AP1167" t="s">
        <v>1522</v>
      </c>
      <c r="AQ1167">
        <v>2013</v>
      </c>
      <c r="AR1167">
        <v>52</v>
      </c>
    </row>
    <row r="1168" spans="1:44">
      <c r="A1168" t="s">
        <v>44</v>
      </c>
      <c r="C1168" s="2">
        <v>41492</v>
      </c>
      <c r="D1168" t="s">
        <v>110</v>
      </c>
      <c r="E1168">
        <v>120</v>
      </c>
      <c r="F1168" t="s">
        <v>148</v>
      </c>
      <c r="G1168" t="s">
        <v>303</v>
      </c>
      <c r="H1168">
        <v>0.125</v>
      </c>
      <c r="I1168">
        <v>140</v>
      </c>
      <c r="J1168">
        <v>292.61999511</v>
      </c>
      <c r="K1168">
        <v>18</v>
      </c>
      <c r="L1168">
        <v>50</v>
      </c>
      <c r="M1168" t="s">
        <v>332</v>
      </c>
      <c r="N1168">
        <v>70</v>
      </c>
      <c r="O1168" t="s">
        <v>333</v>
      </c>
      <c r="P1168" t="s">
        <v>512</v>
      </c>
      <c r="Q1168" t="s">
        <v>845</v>
      </c>
      <c r="R1168" t="s">
        <v>954</v>
      </c>
      <c r="S1168" s="2">
        <v>41492</v>
      </c>
      <c r="T1168" t="s">
        <v>962</v>
      </c>
      <c r="U1168">
        <v>0</v>
      </c>
      <c r="V1168" t="s">
        <v>973</v>
      </c>
      <c r="AA1168">
        <v>1</v>
      </c>
      <c r="AB1168">
        <v>0</v>
      </c>
      <c r="AC1168" t="s">
        <v>1057</v>
      </c>
      <c r="AI1168">
        <v>44.31366321</v>
      </c>
      <c r="AJ1168" t="s">
        <v>973</v>
      </c>
      <c r="AL1168">
        <v>-105.31786838</v>
      </c>
      <c r="AN1168" t="s">
        <v>1345</v>
      </c>
      <c r="AO1168">
        <v>1.258346128078801</v>
      </c>
      <c r="AP1168" t="s">
        <v>1526</v>
      </c>
      <c r="AQ1168">
        <v>2013</v>
      </c>
      <c r="AR1168">
        <v>52</v>
      </c>
    </row>
    <row r="1169" spans="1:44">
      <c r="A1169" t="s">
        <v>44</v>
      </c>
      <c r="C1169" s="2">
        <v>43663</v>
      </c>
      <c r="D1169" t="s">
        <v>136</v>
      </c>
      <c r="E1169">
        <v>60</v>
      </c>
      <c r="F1169" t="s">
        <v>156</v>
      </c>
      <c r="G1169" t="s">
        <v>304</v>
      </c>
      <c r="H1169">
        <v>0.1667</v>
      </c>
      <c r="I1169">
        <v>122</v>
      </c>
      <c r="J1169">
        <v>320</v>
      </c>
      <c r="K1169">
        <v>7</v>
      </c>
      <c r="L1169">
        <v>50</v>
      </c>
      <c r="M1169" t="s">
        <v>332</v>
      </c>
      <c r="N1169">
        <v>70</v>
      </c>
      <c r="O1169" t="s">
        <v>333</v>
      </c>
      <c r="P1169" t="s">
        <v>513</v>
      </c>
      <c r="Q1169" t="s">
        <v>846</v>
      </c>
      <c r="R1169" t="s">
        <v>954</v>
      </c>
      <c r="S1169" s="2">
        <v>43663</v>
      </c>
      <c r="T1169" t="s">
        <v>962</v>
      </c>
      <c r="U1169">
        <v>0</v>
      </c>
      <c r="V1169" t="s">
        <v>973</v>
      </c>
      <c r="X1169">
        <v>0</v>
      </c>
      <c r="AA1169">
        <v>0</v>
      </c>
      <c r="AB1169">
        <v>1</v>
      </c>
      <c r="AC1169" t="s">
        <v>1058</v>
      </c>
      <c r="AG1169">
        <v>0</v>
      </c>
      <c r="AI1169">
        <v>44.3281744</v>
      </c>
      <c r="AJ1169" t="s">
        <v>973</v>
      </c>
      <c r="AL1169">
        <v>-105.3180059</v>
      </c>
      <c r="AN1169" t="s">
        <v>1346</v>
      </c>
      <c r="AO1169">
        <v>1.610522996915998</v>
      </c>
      <c r="AP1169" t="s">
        <v>1521</v>
      </c>
      <c r="AQ1169">
        <v>2019</v>
      </c>
      <c r="AR1169">
        <v>52</v>
      </c>
    </row>
    <row r="1170" spans="1:44">
      <c r="A1170" t="s">
        <v>44</v>
      </c>
      <c r="C1170" s="2">
        <v>43726</v>
      </c>
      <c r="D1170" t="s">
        <v>54</v>
      </c>
      <c r="E1170">
        <v>120</v>
      </c>
      <c r="F1170" t="s">
        <v>149</v>
      </c>
      <c r="G1170" t="s">
        <v>292</v>
      </c>
      <c r="H1170">
        <v>0.125</v>
      </c>
      <c r="I1170">
        <v>56</v>
      </c>
      <c r="J1170">
        <v>87.51999664</v>
      </c>
      <c r="K1170">
        <v>5</v>
      </c>
      <c r="L1170">
        <v>50</v>
      </c>
      <c r="M1170" t="s">
        <v>332</v>
      </c>
      <c r="N1170">
        <v>70</v>
      </c>
      <c r="O1170" t="s">
        <v>333</v>
      </c>
      <c r="P1170" t="s">
        <v>514</v>
      </c>
      <c r="Q1170" t="s">
        <v>847</v>
      </c>
      <c r="R1170" t="s">
        <v>954</v>
      </c>
      <c r="S1170" s="2">
        <v>43726</v>
      </c>
      <c r="T1170" t="s">
        <v>962</v>
      </c>
      <c r="U1170">
        <v>0</v>
      </c>
      <c r="V1170" t="s">
        <v>973</v>
      </c>
      <c r="X1170">
        <v>0</v>
      </c>
      <c r="AA1170">
        <v>1</v>
      </c>
      <c r="AB1170">
        <v>0</v>
      </c>
      <c r="AC1170" t="s">
        <v>1038</v>
      </c>
      <c r="AG1170">
        <v>0</v>
      </c>
      <c r="AI1170">
        <v>44.34333412</v>
      </c>
      <c r="AJ1170" t="s">
        <v>973</v>
      </c>
      <c r="AL1170">
        <v>-105.29730666</v>
      </c>
      <c r="AN1170" t="s">
        <v>1347</v>
      </c>
      <c r="AO1170">
        <v>2.05705925360514</v>
      </c>
      <c r="AP1170" t="s">
        <v>1525</v>
      </c>
      <c r="AQ1170">
        <v>2019</v>
      </c>
      <c r="AR1170">
        <v>52</v>
      </c>
    </row>
    <row r="1171" spans="1:44">
      <c r="A1171" t="s">
        <v>44</v>
      </c>
      <c r="C1171" s="2">
        <v>43726</v>
      </c>
      <c r="D1171" t="s">
        <v>54</v>
      </c>
      <c r="E1171">
        <v>120</v>
      </c>
      <c r="F1171" t="s">
        <v>149</v>
      </c>
      <c r="G1171" t="s">
        <v>292</v>
      </c>
      <c r="H1171">
        <v>0.125</v>
      </c>
      <c r="I1171">
        <v>56</v>
      </c>
      <c r="J1171">
        <v>87.51999664</v>
      </c>
      <c r="K1171">
        <v>6</v>
      </c>
      <c r="L1171">
        <v>50</v>
      </c>
      <c r="M1171" t="s">
        <v>332</v>
      </c>
      <c r="N1171">
        <v>70</v>
      </c>
      <c r="O1171" t="s">
        <v>333</v>
      </c>
      <c r="P1171" t="s">
        <v>514</v>
      </c>
      <c r="Q1171" t="s">
        <v>847</v>
      </c>
      <c r="R1171" t="s">
        <v>954</v>
      </c>
      <c r="S1171" s="2">
        <v>43726</v>
      </c>
      <c r="T1171" t="s">
        <v>962</v>
      </c>
      <c r="U1171">
        <v>0</v>
      </c>
      <c r="V1171" t="s">
        <v>973</v>
      </c>
      <c r="X1171">
        <v>0</v>
      </c>
      <c r="AA1171">
        <v>1</v>
      </c>
      <c r="AB1171">
        <v>0</v>
      </c>
      <c r="AC1171" t="s">
        <v>1038</v>
      </c>
      <c r="AG1171">
        <v>0</v>
      </c>
      <c r="AI1171">
        <v>44.34270467</v>
      </c>
      <c r="AJ1171" t="s">
        <v>973</v>
      </c>
      <c r="AL1171">
        <v>-105.31807476</v>
      </c>
      <c r="AN1171" t="s">
        <v>1348</v>
      </c>
      <c r="AO1171">
        <v>2.367919515973757</v>
      </c>
      <c r="AP1171" t="s">
        <v>1521</v>
      </c>
      <c r="AQ1171">
        <v>2019</v>
      </c>
      <c r="AR1171">
        <v>52</v>
      </c>
    </row>
    <row r="1172" spans="1:44">
      <c r="A1172" t="s">
        <v>44</v>
      </c>
      <c r="C1172" s="2">
        <v>42773</v>
      </c>
      <c r="D1172" t="s">
        <v>48</v>
      </c>
      <c r="E1172">
        <v>120</v>
      </c>
      <c r="F1172" t="s">
        <v>148</v>
      </c>
      <c r="G1172" t="s">
        <v>305</v>
      </c>
      <c r="H1172">
        <v>0.125</v>
      </c>
      <c r="I1172">
        <v>31</v>
      </c>
      <c r="J1172">
        <v>1130.36999511</v>
      </c>
      <c r="K1172">
        <v>3</v>
      </c>
      <c r="L1172">
        <v>50</v>
      </c>
      <c r="M1172" t="s">
        <v>332</v>
      </c>
      <c r="N1172">
        <v>70</v>
      </c>
      <c r="O1172" t="s">
        <v>333</v>
      </c>
      <c r="P1172" t="s">
        <v>515</v>
      </c>
      <c r="Q1172" t="s">
        <v>848</v>
      </c>
      <c r="R1172" t="s">
        <v>954</v>
      </c>
      <c r="S1172" s="2">
        <v>42773</v>
      </c>
      <c r="T1172" t="s">
        <v>962</v>
      </c>
      <c r="U1172">
        <v>0</v>
      </c>
      <c r="V1172" t="s">
        <v>973</v>
      </c>
      <c r="X1172">
        <v>0</v>
      </c>
      <c r="AA1172">
        <v>1</v>
      </c>
      <c r="AB1172">
        <v>0</v>
      </c>
      <c r="AC1172" t="s">
        <v>1059</v>
      </c>
      <c r="AG1172">
        <v>0</v>
      </c>
      <c r="AI1172">
        <v>44.34408568</v>
      </c>
      <c r="AJ1172" t="s">
        <v>973</v>
      </c>
      <c r="AL1172">
        <v>-105.25664025</v>
      </c>
      <c r="AN1172" t="s">
        <v>1349</v>
      </c>
      <c r="AO1172">
        <v>2.746049760721736</v>
      </c>
      <c r="AP1172" t="s">
        <v>1519</v>
      </c>
      <c r="AQ1172">
        <v>2017</v>
      </c>
      <c r="AR1172">
        <v>52</v>
      </c>
    </row>
    <row r="1173" spans="1:44">
      <c r="A1173" t="s">
        <v>44</v>
      </c>
      <c r="C1173" s="2">
        <v>42773</v>
      </c>
      <c r="D1173" t="s">
        <v>48</v>
      </c>
      <c r="E1173">
        <v>120</v>
      </c>
      <c r="F1173" t="s">
        <v>148</v>
      </c>
      <c r="G1173" t="s">
        <v>305</v>
      </c>
      <c r="H1173">
        <v>0.125</v>
      </c>
      <c r="I1173">
        <v>31</v>
      </c>
      <c r="J1173">
        <v>1130.36999511</v>
      </c>
      <c r="K1173">
        <v>4</v>
      </c>
      <c r="L1173">
        <v>50</v>
      </c>
      <c r="M1173" t="s">
        <v>332</v>
      </c>
      <c r="N1173">
        <v>70</v>
      </c>
      <c r="O1173" t="s">
        <v>333</v>
      </c>
      <c r="P1173" t="s">
        <v>515</v>
      </c>
      <c r="Q1173" t="s">
        <v>848</v>
      </c>
      <c r="R1173" t="s">
        <v>954</v>
      </c>
      <c r="S1173" s="2">
        <v>42773</v>
      </c>
      <c r="T1173" t="s">
        <v>962</v>
      </c>
      <c r="U1173">
        <v>0</v>
      </c>
      <c r="V1173" t="s">
        <v>973</v>
      </c>
      <c r="X1173">
        <v>0</v>
      </c>
      <c r="AA1173">
        <v>1</v>
      </c>
      <c r="AB1173">
        <v>0</v>
      </c>
      <c r="AC1173" t="s">
        <v>1059</v>
      </c>
      <c r="AG1173">
        <v>0</v>
      </c>
      <c r="AI1173">
        <v>44.34380336</v>
      </c>
      <c r="AJ1173" t="s">
        <v>973</v>
      </c>
      <c r="AL1173">
        <v>-105.27697346</v>
      </c>
      <c r="AN1173" t="s">
        <v>1350</v>
      </c>
      <c r="AO1173">
        <v>2.2130171961515</v>
      </c>
      <c r="AP1173" t="s">
        <v>1519</v>
      </c>
      <c r="AQ1173">
        <v>2017</v>
      </c>
      <c r="AR1173">
        <v>52</v>
      </c>
    </row>
    <row r="1174" spans="1:44">
      <c r="A1174" t="s">
        <v>44</v>
      </c>
      <c r="C1174" s="2">
        <v>43663</v>
      </c>
      <c r="D1174" t="s">
        <v>136</v>
      </c>
      <c r="E1174">
        <v>60</v>
      </c>
      <c r="F1174" t="s">
        <v>156</v>
      </c>
      <c r="G1174" t="s">
        <v>292</v>
      </c>
      <c r="H1174">
        <v>0.1667</v>
      </c>
      <c r="I1174">
        <v>29</v>
      </c>
      <c r="J1174">
        <v>160</v>
      </c>
      <c r="K1174">
        <v>8</v>
      </c>
      <c r="L1174">
        <v>50</v>
      </c>
      <c r="M1174" t="s">
        <v>332</v>
      </c>
      <c r="N1174">
        <v>70</v>
      </c>
      <c r="O1174" t="s">
        <v>333</v>
      </c>
      <c r="P1174" t="s">
        <v>403</v>
      </c>
      <c r="Q1174" t="s">
        <v>849</v>
      </c>
      <c r="R1174" t="s">
        <v>954</v>
      </c>
      <c r="S1174" s="2">
        <v>43663</v>
      </c>
      <c r="T1174" t="s">
        <v>962</v>
      </c>
      <c r="U1174">
        <v>0</v>
      </c>
      <c r="V1174" t="s">
        <v>973</v>
      </c>
      <c r="X1174">
        <v>0</v>
      </c>
      <c r="AA1174">
        <v>0</v>
      </c>
      <c r="AB1174">
        <v>1</v>
      </c>
      <c r="AC1174" t="s">
        <v>1038</v>
      </c>
      <c r="AG1174">
        <v>0</v>
      </c>
      <c r="AI1174">
        <v>44.32882293</v>
      </c>
      <c r="AJ1174" t="s">
        <v>973</v>
      </c>
      <c r="AL1174">
        <v>-105.29741331</v>
      </c>
      <c r="AN1174" t="s">
        <v>1351</v>
      </c>
      <c r="AO1174">
        <v>1.069887753730462</v>
      </c>
      <c r="AP1174" t="s">
        <v>1521</v>
      </c>
      <c r="AQ1174">
        <v>2019</v>
      </c>
      <c r="AR1174">
        <v>52</v>
      </c>
    </row>
    <row r="1175" spans="1:44">
      <c r="A1175" t="s">
        <v>44</v>
      </c>
      <c r="C1175" s="2">
        <v>43663</v>
      </c>
      <c r="D1175" t="s">
        <v>136</v>
      </c>
      <c r="E1175">
        <v>60</v>
      </c>
      <c r="F1175" t="s">
        <v>156</v>
      </c>
      <c r="G1175" t="s">
        <v>305</v>
      </c>
      <c r="H1175">
        <v>0.1667</v>
      </c>
      <c r="I1175">
        <v>22</v>
      </c>
      <c r="J1175">
        <v>240</v>
      </c>
      <c r="K1175">
        <v>21</v>
      </c>
      <c r="L1175">
        <v>50</v>
      </c>
      <c r="M1175" t="s">
        <v>332</v>
      </c>
      <c r="N1175">
        <v>70</v>
      </c>
      <c r="O1175" t="s">
        <v>333</v>
      </c>
      <c r="P1175" t="s">
        <v>516</v>
      </c>
      <c r="Q1175" t="s">
        <v>850</v>
      </c>
      <c r="R1175" t="s">
        <v>954</v>
      </c>
      <c r="S1175" s="2">
        <v>43663</v>
      </c>
      <c r="T1175" t="s">
        <v>962</v>
      </c>
      <c r="U1175">
        <v>0</v>
      </c>
      <c r="V1175" t="s">
        <v>973</v>
      </c>
      <c r="X1175">
        <v>0</v>
      </c>
      <c r="AA1175">
        <v>0</v>
      </c>
      <c r="AB1175">
        <v>1</v>
      </c>
      <c r="AC1175" t="s">
        <v>1059</v>
      </c>
      <c r="AG1175">
        <v>0</v>
      </c>
      <c r="AI1175">
        <v>44.29972808</v>
      </c>
      <c r="AJ1175" t="s">
        <v>973</v>
      </c>
      <c r="AL1175">
        <v>-105.27718661</v>
      </c>
      <c r="AN1175" t="s">
        <v>1352</v>
      </c>
      <c r="AO1175">
        <v>1.228166949012486</v>
      </c>
      <c r="AP1175" t="s">
        <v>1523</v>
      </c>
      <c r="AQ1175">
        <v>2019</v>
      </c>
      <c r="AR1175">
        <v>52</v>
      </c>
    </row>
    <row r="1176" spans="1:44">
      <c r="A1176" t="s">
        <v>44</v>
      </c>
      <c r="C1176" s="2">
        <v>43663</v>
      </c>
      <c r="D1176" t="s">
        <v>136</v>
      </c>
      <c r="E1176">
        <v>60</v>
      </c>
      <c r="F1176" t="s">
        <v>156</v>
      </c>
      <c r="G1176" t="s">
        <v>305</v>
      </c>
      <c r="H1176">
        <v>0.1667</v>
      </c>
      <c r="I1176">
        <v>22</v>
      </c>
      <c r="J1176">
        <v>240</v>
      </c>
      <c r="K1176">
        <v>21</v>
      </c>
      <c r="L1176">
        <v>50</v>
      </c>
      <c r="M1176" t="s">
        <v>332</v>
      </c>
      <c r="N1176">
        <v>70</v>
      </c>
      <c r="O1176" t="s">
        <v>333</v>
      </c>
      <c r="P1176" t="s">
        <v>516</v>
      </c>
      <c r="Q1176" t="s">
        <v>850</v>
      </c>
      <c r="R1176" t="s">
        <v>954</v>
      </c>
      <c r="S1176" s="2">
        <v>43663</v>
      </c>
      <c r="T1176" t="s">
        <v>962</v>
      </c>
      <c r="U1176">
        <v>0</v>
      </c>
      <c r="V1176" t="s">
        <v>973</v>
      </c>
      <c r="X1176">
        <v>0</v>
      </c>
      <c r="AA1176">
        <v>0</v>
      </c>
      <c r="AB1176">
        <v>1</v>
      </c>
      <c r="AC1176" t="s">
        <v>1059</v>
      </c>
      <c r="AG1176">
        <v>0</v>
      </c>
      <c r="AI1176">
        <v>44.29972808</v>
      </c>
      <c r="AJ1176" t="s">
        <v>973</v>
      </c>
      <c r="AL1176">
        <v>-105.27718661</v>
      </c>
      <c r="AN1176" t="s">
        <v>1352</v>
      </c>
      <c r="AO1176">
        <v>1.228166949012486</v>
      </c>
      <c r="AP1176" t="s">
        <v>1523</v>
      </c>
      <c r="AQ1176">
        <v>2019</v>
      </c>
      <c r="AR1176">
        <v>52</v>
      </c>
    </row>
    <row r="1177" spans="1:44">
      <c r="A1177" t="s">
        <v>44</v>
      </c>
      <c r="C1177" s="2">
        <v>43663</v>
      </c>
      <c r="D1177" t="s">
        <v>136</v>
      </c>
      <c r="E1177">
        <v>60</v>
      </c>
      <c r="F1177" t="s">
        <v>156</v>
      </c>
      <c r="G1177" t="s">
        <v>305</v>
      </c>
      <c r="H1177">
        <v>0.1667</v>
      </c>
      <c r="I1177">
        <v>22</v>
      </c>
      <c r="J1177">
        <v>320</v>
      </c>
      <c r="K1177">
        <v>16</v>
      </c>
      <c r="L1177">
        <v>50</v>
      </c>
      <c r="M1177" t="s">
        <v>332</v>
      </c>
      <c r="N1177">
        <v>70</v>
      </c>
      <c r="O1177" t="s">
        <v>333</v>
      </c>
      <c r="P1177" t="s">
        <v>440</v>
      </c>
      <c r="Q1177" t="s">
        <v>851</v>
      </c>
      <c r="R1177" t="s">
        <v>954</v>
      </c>
      <c r="S1177" s="2">
        <v>43663</v>
      </c>
      <c r="T1177" t="s">
        <v>962</v>
      </c>
      <c r="U1177">
        <v>0</v>
      </c>
      <c r="V1177" t="s">
        <v>973</v>
      </c>
      <c r="X1177">
        <v>0</v>
      </c>
      <c r="AA1177">
        <v>0</v>
      </c>
      <c r="AB1177">
        <v>1</v>
      </c>
      <c r="AC1177" t="s">
        <v>1060</v>
      </c>
      <c r="AG1177">
        <v>0</v>
      </c>
      <c r="AI1177">
        <v>44.31458642</v>
      </c>
      <c r="AJ1177" t="s">
        <v>973</v>
      </c>
      <c r="AL1177">
        <v>-105.27720966</v>
      </c>
      <c r="AN1177" t="s">
        <v>1353</v>
      </c>
      <c r="AO1177">
        <v>0.7587981162775259</v>
      </c>
      <c r="AP1177" t="s">
        <v>1520</v>
      </c>
      <c r="AQ1177">
        <v>2019</v>
      </c>
      <c r="AR1177">
        <v>52</v>
      </c>
    </row>
    <row r="1178" spans="1:44">
      <c r="A1178" t="s">
        <v>44</v>
      </c>
      <c r="C1178" s="2">
        <v>43642</v>
      </c>
      <c r="D1178" t="s">
        <v>55</v>
      </c>
      <c r="E1178">
        <v>120</v>
      </c>
      <c r="F1178" t="s">
        <v>149</v>
      </c>
      <c r="G1178" t="s">
        <v>292</v>
      </c>
      <c r="H1178">
        <v>0.125</v>
      </c>
      <c r="I1178">
        <v>18</v>
      </c>
      <c r="J1178">
        <v>749.48999023</v>
      </c>
      <c r="K1178">
        <v>8</v>
      </c>
      <c r="L1178">
        <v>50</v>
      </c>
      <c r="M1178" t="s">
        <v>332</v>
      </c>
      <c r="N1178">
        <v>70</v>
      </c>
      <c r="O1178" t="s">
        <v>333</v>
      </c>
      <c r="P1178" t="s">
        <v>517</v>
      </c>
      <c r="Q1178" t="s">
        <v>852</v>
      </c>
      <c r="R1178" t="s">
        <v>954</v>
      </c>
      <c r="S1178" s="2">
        <v>43642</v>
      </c>
      <c r="T1178" t="s">
        <v>962</v>
      </c>
      <c r="U1178">
        <v>0</v>
      </c>
      <c r="V1178" t="s">
        <v>973</v>
      </c>
      <c r="X1178">
        <v>0</v>
      </c>
      <c r="AA1178">
        <v>1</v>
      </c>
      <c r="AB1178">
        <v>0</v>
      </c>
      <c r="AC1178" t="s">
        <v>1038</v>
      </c>
      <c r="AG1178">
        <v>0</v>
      </c>
      <c r="AI1178">
        <v>44.32882293</v>
      </c>
      <c r="AJ1178" t="s">
        <v>973</v>
      </c>
      <c r="AL1178">
        <v>-105.29741331</v>
      </c>
      <c r="AN1178" t="s">
        <v>1351</v>
      </c>
      <c r="AO1178">
        <v>1.069887753730462</v>
      </c>
      <c r="AP1178" t="s">
        <v>1521</v>
      </c>
      <c r="AQ1178">
        <v>2019</v>
      </c>
      <c r="AR1178">
        <v>52</v>
      </c>
    </row>
    <row r="1179" spans="1:44">
      <c r="A1179" t="s">
        <v>44</v>
      </c>
      <c r="C1179" s="2">
        <v>43642</v>
      </c>
      <c r="D1179" t="s">
        <v>55</v>
      </c>
      <c r="E1179">
        <v>120</v>
      </c>
      <c r="F1179" t="s">
        <v>149</v>
      </c>
      <c r="G1179" t="s">
        <v>292</v>
      </c>
      <c r="H1179">
        <v>0.125</v>
      </c>
      <c r="I1179">
        <v>18</v>
      </c>
      <c r="J1179">
        <v>749.48999023</v>
      </c>
      <c r="K1179">
        <v>5</v>
      </c>
      <c r="L1179">
        <v>50</v>
      </c>
      <c r="M1179" t="s">
        <v>332</v>
      </c>
      <c r="N1179">
        <v>70</v>
      </c>
      <c r="O1179" t="s">
        <v>333</v>
      </c>
      <c r="P1179" t="s">
        <v>517</v>
      </c>
      <c r="Q1179" t="s">
        <v>852</v>
      </c>
      <c r="R1179" t="s">
        <v>954</v>
      </c>
      <c r="S1179" s="2">
        <v>43642</v>
      </c>
      <c r="T1179" t="s">
        <v>962</v>
      </c>
      <c r="U1179">
        <v>0</v>
      </c>
      <c r="V1179" t="s">
        <v>973</v>
      </c>
      <c r="X1179">
        <v>0</v>
      </c>
      <c r="AA1179">
        <v>1</v>
      </c>
      <c r="AB1179">
        <v>0</v>
      </c>
      <c r="AC1179" t="s">
        <v>1038</v>
      </c>
      <c r="AG1179">
        <v>0</v>
      </c>
      <c r="AI1179">
        <v>44.34333412</v>
      </c>
      <c r="AJ1179" t="s">
        <v>973</v>
      </c>
      <c r="AL1179">
        <v>-105.29730666</v>
      </c>
      <c r="AN1179" t="s">
        <v>1347</v>
      </c>
      <c r="AO1179">
        <v>2.05705925360514</v>
      </c>
      <c r="AP1179" t="s">
        <v>1525</v>
      </c>
      <c r="AQ1179">
        <v>2019</v>
      </c>
      <c r="AR1179">
        <v>52</v>
      </c>
    </row>
    <row r="1180" spans="1:44">
      <c r="A1180" t="s">
        <v>44</v>
      </c>
      <c r="C1180" s="2">
        <v>41681</v>
      </c>
      <c r="D1180" t="s">
        <v>64</v>
      </c>
      <c r="E1180">
        <v>120</v>
      </c>
      <c r="F1180" t="s">
        <v>148</v>
      </c>
      <c r="G1180" t="s">
        <v>306</v>
      </c>
      <c r="H1180">
        <v>0.125</v>
      </c>
      <c r="I1180">
        <v>14</v>
      </c>
      <c r="J1180">
        <v>117.11000061</v>
      </c>
      <c r="K1180">
        <v>4</v>
      </c>
      <c r="L1180">
        <v>50</v>
      </c>
      <c r="M1180" t="s">
        <v>332</v>
      </c>
      <c r="N1180">
        <v>70</v>
      </c>
      <c r="O1180" t="s">
        <v>333</v>
      </c>
      <c r="P1180" t="s">
        <v>518</v>
      </c>
      <c r="Q1180" t="s">
        <v>853</v>
      </c>
      <c r="R1180" t="s">
        <v>954</v>
      </c>
      <c r="S1180" s="2">
        <v>41681</v>
      </c>
      <c r="T1180" t="s">
        <v>962</v>
      </c>
      <c r="U1180">
        <v>0</v>
      </c>
      <c r="V1180" t="s">
        <v>973</v>
      </c>
      <c r="AA1180">
        <v>1</v>
      </c>
      <c r="AB1180">
        <v>0</v>
      </c>
      <c r="AC1180" t="s">
        <v>1061</v>
      </c>
      <c r="AI1180">
        <v>44.34380336</v>
      </c>
      <c r="AJ1180" t="s">
        <v>973</v>
      </c>
      <c r="AL1180">
        <v>-105.27697346</v>
      </c>
      <c r="AN1180" t="s">
        <v>1350</v>
      </c>
      <c r="AO1180">
        <v>2.2130171961515</v>
      </c>
      <c r="AP1180" t="s">
        <v>1519</v>
      </c>
      <c r="AQ1180">
        <v>2014</v>
      </c>
      <c r="AR1180">
        <v>52</v>
      </c>
    </row>
    <row r="1181" spans="1:44">
      <c r="A1181" t="s">
        <v>44</v>
      </c>
      <c r="C1181" s="2">
        <v>41681</v>
      </c>
      <c r="D1181" t="s">
        <v>64</v>
      </c>
      <c r="E1181">
        <v>120</v>
      </c>
      <c r="F1181" t="s">
        <v>148</v>
      </c>
      <c r="G1181" t="s">
        <v>306</v>
      </c>
      <c r="H1181">
        <v>0.125</v>
      </c>
      <c r="I1181">
        <v>14</v>
      </c>
      <c r="J1181">
        <v>117.11000061</v>
      </c>
      <c r="K1181">
        <v>9</v>
      </c>
      <c r="L1181">
        <v>50</v>
      </c>
      <c r="M1181" t="s">
        <v>332</v>
      </c>
      <c r="N1181">
        <v>70</v>
      </c>
      <c r="O1181" t="s">
        <v>333</v>
      </c>
      <c r="P1181" t="s">
        <v>518</v>
      </c>
      <c r="Q1181" t="s">
        <v>853</v>
      </c>
      <c r="R1181" t="s">
        <v>954</v>
      </c>
      <c r="S1181" s="2">
        <v>41681</v>
      </c>
      <c r="T1181" t="s">
        <v>962</v>
      </c>
      <c r="U1181">
        <v>0</v>
      </c>
      <c r="V1181" t="s">
        <v>973</v>
      </c>
      <c r="AA1181">
        <v>1</v>
      </c>
      <c r="AB1181">
        <v>0</v>
      </c>
      <c r="AC1181" t="s">
        <v>1061</v>
      </c>
      <c r="AI1181">
        <v>44.32932649</v>
      </c>
      <c r="AJ1181" t="s">
        <v>973</v>
      </c>
      <c r="AL1181">
        <v>-105.27710301</v>
      </c>
      <c r="AN1181" t="s">
        <v>1354</v>
      </c>
      <c r="AO1181">
        <v>1.318555342589209</v>
      </c>
      <c r="AP1181" t="s">
        <v>1519</v>
      </c>
      <c r="AQ1181">
        <v>2014</v>
      </c>
      <c r="AR1181">
        <v>52</v>
      </c>
    </row>
    <row r="1182" spans="1:44">
      <c r="A1182" t="s">
        <v>44</v>
      </c>
      <c r="B1182" s="2">
        <v>43679</v>
      </c>
      <c r="C1182" s="2">
        <v>43718</v>
      </c>
      <c r="D1182" t="s">
        <v>137</v>
      </c>
      <c r="E1182">
        <v>60</v>
      </c>
      <c r="F1182" t="s">
        <v>164</v>
      </c>
      <c r="G1182" t="s">
        <v>304</v>
      </c>
      <c r="H1182">
        <v>0.1667</v>
      </c>
      <c r="J1182">
        <v>320</v>
      </c>
      <c r="K1182">
        <v>7</v>
      </c>
      <c r="L1182">
        <v>50</v>
      </c>
      <c r="M1182" t="s">
        <v>332</v>
      </c>
      <c r="N1182">
        <v>70</v>
      </c>
      <c r="O1182" t="s">
        <v>333</v>
      </c>
      <c r="P1182">
        <f>"03225/0269"</f>
        <v>0</v>
      </c>
      <c r="Q1182" t="s">
        <v>854</v>
      </c>
      <c r="R1182" t="s">
        <v>954</v>
      </c>
      <c r="S1182" s="2">
        <v>43679</v>
      </c>
      <c r="T1182" t="s">
        <v>962</v>
      </c>
      <c r="U1182">
        <v>0</v>
      </c>
      <c r="V1182" t="s">
        <v>973</v>
      </c>
      <c r="X1182">
        <v>0</v>
      </c>
      <c r="AA1182">
        <v>0</v>
      </c>
      <c r="AB1182">
        <v>0</v>
      </c>
      <c r="AC1182" t="s">
        <v>1058</v>
      </c>
      <c r="AG1182">
        <v>0</v>
      </c>
      <c r="AI1182">
        <v>44.3281744</v>
      </c>
      <c r="AJ1182" t="s">
        <v>973</v>
      </c>
      <c r="AL1182">
        <v>-105.3180059</v>
      </c>
      <c r="AN1182" t="s">
        <v>1346</v>
      </c>
      <c r="AO1182">
        <v>1.610522996915998</v>
      </c>
      <c r="AP1182" t="s">
        <v>1521</v>
      </c>
      <c r="AQ1182">
        <v>2019</v>
      </c>
      <c r="AR1182">
        <v>52</v>
      </c>
    </row>
    <row r="1183" spans="1:44">
      <c r="A1183" t="s">
        <v>44</v>
      </c>
      <c r="C1183" s="2">
        <v>43782</v>
      </c>
      <c r="D1183" t="s">
        <v>81</v>
      </c>
      <c r="E1183">
        <v>60</v>
      </c>
      <c r="F1183" t="s">
        <v>156</v>
      </c>
      <c r="G1183" t="s">
        <v>300</v>
      </c>
      <c r="H1183">
        <v>0.1667</v>
      </c>
      <c r="I1183">
        <v>30960</v>
      </c>
      <c r="J1183">
        <v>120</v>
      </c>
      <c r="K1183">
        <v>12</v>
      </c>
      <c r="L1183">
        <v>44</v>
      </c>
      <c r="M1183" t="s">
        <v>332</v>
      </c>
      <c r="N1183">
        <v>70</v>
      </c>
      <c r="O1183" t="s">
        <v>333</v>
      </c>
      <c r="P1183" t="s">
        <v>481</v>
      </c>
      <c r="Q1183" t="s">
        <v>804</v>
      </c>
      <c r="R1183" t="s">
        <v>954</v>
      </c>
      <c r="S1183" s="2">
        <v>43782</v>
      </c>
      <c r="T1183" t="s">
        <v>962</v>
      </c>
      <c r="U1183">
        <v>0</v>
      </c>
      <c r="V1183" t="s">
        <v>973</v>
      </c>
      <c r="X1183">
        <v>0</v>
      </c>
      <c r="AA1183">
        <v>0</v>
      </c>
      <c r="AB1183">
        <v>1</v>
      </c>
      <c r="AC1183" t="s">
        <v>1049</v>
      </c>
      <c r="AG1183">
        <v>0</v>
      </c>
      <c r="AI1183">
        <v>43.80379544</v>
      </c>
      <c r="AJ1183" t="s">
        <v>973</v>
      </c>
      <c r="AL1183">
        <v>-105.21072726</v>
      </c>
      <c r="AN1183" t="s">
        <v>1325</v>
      </c>
      <c r="AO1183">
        <v>0.8613463168701393</v>
      </c>
      <c r="AP1183" t="s">
        <v>1525</v>
      </c>
      <c r="AQ1183">
        <v>2019</v>
      </c>
      <c r="AR1183">
        <v>50</v>
      </c>
    </row>
    <row r="1184" spans="1:44">
      <c r="A1184" t="s">
        <v>44</v>
      </c>
      <c r="C1184" s="2">
        <v>43782</v>
      </c>
      <c r="D1184" t="s">
        <v>81</v>
      </c>
      <c r="E1184">
        <v>60</v>
      </c>
      <c r="F1184" t="s">
        <v>156</v>
      </c>
      <c r="G1184" t="s">
        <v>300</v>
      </c>
      <c r="H1184">
        <v>0.1667</v>
      </c>
      <c r="I1184">
        <v>30960</v>
      </c>
      <c r="J1184">
        <v>120</v>
      </c>
      <c r="K1184">
        <v>12</v>
      </c>
      <c r="L1184">
        <v>44</v>
      </c>
      <c r="M1184" t="s">
        <v>332</v>
      </c>
      <c r="N1184">
        <v>70</v>
      </c>
      <c r="O1184" t="s">
        <v>333</v>
      </c>
      <c r="P1184" t="s">
        <v>481</v>
      </c>
      <c r="Q1184" t="s">
        <v>804</v>
      </c>
      <c r="R1184" t="s">
        <v>954</v>
      </c>
      <c r="S1184" s="2">
        <v>43782</v>
      </c>
      <c r="T1184" t="s">
        <v>962</v>
      </c>
      <c r="U1184">
        <v>0</v>
      </c>
      <c r="V1184" t="s">
        <v>973</v>
      </c>
      <c r="X1184">
        <v>0</v>
      </c>
      <c r="AA1184">
        <v>0</v>
      </c>
      <c r="AB1184">
        <v>1</v>
      </c>
      <c r="AC1184" t="s">
        <v>1049</v>
      </c>
      <c r="AG1184">
        <v>0</v>
      </c>
      <c r="AI1184">
        <v>43.80379544</v>
      </c>
      <c r="AJ1184" t="s">
        <v>973</v>
      </c>
      <c r="AL1184">
        <v>-105.21072726</v>
      </c>
      <c r="AN1184" t="s">
        <v>1325</v>
      </c>
      <c r="AO1184">
        <v>0.8613463168701393</v>
      </c>
      <c r="AP1184" t="s">
        <v>1525</v>
      </c>
      <c r="AQ1184">
        <v>2019</v>
      </c>
      <c r="AR1184">
        <v>50</v>
      </c>
    </row>
    <row r="1185" spans="1:44">
      <c r="A1185" t="s">
        <v>44</v>
      </c>
      <c r="C1185" s="2">
        <v>43782</v>
      </c>
      <c r="D1185" t="s">
        <v>81</v>
      </c>
      <c r="E1185">
        <v>60</v>
      </c>
      <c r="F1185" t="s">
        <v>156</v>
      </c>
      <c r="G1185" t="s">
        <v>300</v>
      </c>
      <c r="H1185">
        <v>0.1667</v>
      </c>
      <c r="I1185">
        <v>10320</v>
      </c>
      <c r="J1185">
        <v>40</v>
      </c>
      <c r="K1185">
        <v>2</v>
      </c>
      <c r="L1185">
        <v>44</v>
      </c>
      <c r="M1185" t="s">
        <v>332</v>
      </c>
      <c r="N1185">
        <v>70</v>
      </c>
      <c r="O1185" t="s">
        <v>333</v>
      </c>
      <c r="P1185" t="s">
        <v>482</v>
      </c>
      <c r="Q1185" t="s">
        <v>805</v>
      </c>
      <c r="R1185" t="s">
        <v>954</v>
      </c>
      <c r="S1185" s="2">
        <v>43782</v>
      </c>
      <c r="T1185" t="s">
        <v>962</v>
      </c>
      <c r="U1185">
        <v>0</v>
      </c>
      <c r="V1185" t="s">
        <v>973</v>
      </c>
      <c r="X1185">
        <v>0</v>
      </c>
      <c r="AA1185">
        <v>0</v>
      </c>
      <c r="AB1185">
        <v>1</v>
      </c>
      <c r="AC1185" t="s">
        <v>1049</v>
      </c>
      <c r="AG1185">
        <v>0</v>
      </c>
      <c r="AI1185">
        <v>43.8182571</v>
      </c>
      <c r="AJ1185" t="s">
        <v>973</v>
      </c>
      <c r="AL1185">
        <v>-105.23080867</v>
      </c>
      <c r="AN1185" t="s">
        <v>1326</v>
      </c>
      <c r="AO1185">
        <v>2.143037363338026</v>
      </c>
      <c r="AP1185" t="s">
        <v>1521</v>
      </c>
      <c r="AQ1185">
        <v>2019</v>
      </c>
      <c r="AR1185">
        <v>50</v>
      </c>
    </row>
    <row r="1186" spans="1:44">
      <c r="A1186" t="s">
        <v>44</v>
      </c>
      <c r="C1186" s="2">
        <v>43180</v>
      </c>
      <c r="D1186" t="s">
        <v>49</v>
      </c>
      <c r="E1186">
        <v>120</v>
      </c>
      <c r="F1186" t="s">
        <v>149</v>
      </c>
      <c r="G1186" t="s">
        <v>300</v>
      </c>
      <c r="H1186">
        <v>0.125</v>
      </c>
      <c r="I1186">
        <v>891</v>
      </c>
      <c r="J1186">
        <v>682.5700000000001</v>
      </c>
      <c r="K1186">
        <v>3</v>
      </c>
      <c r="L1186">
        <v>44</v>
      </c>
      <c r="M1186" t="s">
        <v>332</v>
      </c>
      <c r="N1186">
        <v>70</v>
      </c>
      <c r="O1186" t="s">
        <v>333</v>
      </c>
      <c r="P1186" t="s">
        <v>485</v>
      </c>
      <c r="Q1186" t="s">
        <v>808</v>
      </c>
      <c r="R1186" t="s">
        <v>954</v>
      </c>
      <c r="S1186" s="2">
        <v>43180</v>
      </c>
      <c r="T1186" t="s">
        <v>962</v>
      </c>
      <c r="U1186">
        <v>0</v>
      </c>
      <c r="V1186" t="s">
        <v>973</v>
      </c>
      <c r="X1186">
        <v>0</v>
      </c>
      <c r="AA1186">
        <v>1</v>
      </c>
      <c r="AB1186">
        <v>0</v>
      </c>
      <c r="AC1186" t="s">
        <v>1052</v>
      </c>
      <c r="AG1186">
        <v>0</v>
      </c>
      <c r="AI1186">
        <v>43.81819593</v>
      </c>
      <c r="AJ1186" t="s">
        <v>973</v>
      </c>
      <c r="AL1186">
        <v>-105.25099678</v>
      </c>
      <c r="AN1186" t="s">
        <v>1329</v>
      </c>
      <c r="AO1186">
        <v>2.784656808311463</v>
      </c>
      <c r="AP1186" t="s">
        <v>1521</v>
      </c>
      <c r="AQ1186">
        <v>2018</v>
      </c>
      <c r="AR1186">
        <v>50</v>
      </c>
    </row>
    <row r="1187" spans="1:44">
      <c r="A1187" t="s">
        <v>44</v>
      </c>
      <c r="C1187" s="2">
        <v>43180</v>
      </c>
      <c r="D1187" t="s">
        <v>49</v>
      </c>
      <c r="E1187">
        <v>120</v>
      </c>
      <c r="F1187" t="s">
        <v>149</v>
      </c>
      <c r="G1187" t="s">
        <v>300</v>
      </c>
      <c r="H1187">
        <v>0.125</v>
      </c>
      <c r="I1187">
        <v>891</v>
      </c>
      <c r="J1187">
        <v>682.5700000000001</v>
      </c>
      <c r="K1187">
        <v>2</v>
      </c>
      <c r="L1187">
        <v>44</v>
      </c>
      <c r="M1187" t="s">
        <v>332</v>
      </c>
      <c r="N1187">
        <v>70</v>
      </c>
      <c r="O1187" t="s">
        <v>333</v>
      </c>
      <c r="P1187" t="s">
        <v>485</v>
      </c>
      <c r="Q1187" t="s">
        <v>808</v>
      </c>
      <c r="R1187" t="s">
        <v>954</v>
      </c>
      <c r="S1187" s="2">
        <v>43180</v>
      </c>
      <c r="T1187" t="s">
        <v>962</v>
      </c>
      <c r="U1187">
        <v>0</v>
      </c>
      <c r="V1187" t="s">
        <v>973</v>
      </c>
      <c r="X1187">
        <v>0</v>
      </c>
      <c r="AA1187">
        <v>1</v>
      </c>
      <c r="AB1187">
        <v>0</v>
      </c>
      <c r="AC1187" t="s">
        <v>1052</v>
      </c>
      <c r="AG1187">
        <v>0</v>
      </c>
      <c r="AI1187">
        <v>43.8182571</v>
      </c>
      <c r="AJ1187" t="s">
        <v>973</v>
      </c>
      <c r="AL1187">
        <v>-105.23080867</v>
      </c>
      <c r="AN1187" t="s">
        <v>1326</v>
      </c>
      <c r="AO1187">
        <v>2.143037363338026</v>
      </c>
      <c r="AP1187" t="s">
        <v>1521</v>
      </c>
      <c r="AQ1187">
        <v>2018</v>
      </c>
      <c r="AR1187">
        <v>50</v>
      </c>
    </row>
    <row r="1188" spans="1:44">
      <c r="A1188" t="s">
        <v>44</v>
      </c>
      <c r="C1188" s="2">
        <v>43180</v>
      </c>
      <c r="D1188" t="s">
        <v>49</v>
      </c>
      <c r="E1188">
        <v>120</v>
      </c>
      <c r="F1188" t="s">
        <v>149</v>
      </c>
      <c r="G1188" t="s">
        <v>300</v>
      </c>
      <c r="H1188">
        <v>0.125</v>
      </c>
      <c r="I1188">
        <v>796</v>
      </c>
      <c r="J1188">
        <v>1823.36</v>
      </c>
      <c r="K1188">
        <v>11</v>
      </c>
      <c r="L1188">
        <v>44</v>
      </c>
      <c r="M1188" t="s">
        <v>332</v>
      </c>
      <c r="N1188">
        <v>70</v>
      </c>
      <c r="O1188" t="s">
        <v>333</v>
      </c>
      <c r="P1188" t="s">
        <v>486</v>
      </c>
      <c r="Q1188" t="s">
        <v>809</v>
      </c>
      <c r="R1188" t="s">
        <v>954</v>
      </c>
      <c r="S1188" s="2">
        <v>43180</v>
      </c>
      <c r="T1188" t="s">
        <v>962</v>
      </c>
      <c r="U1188">
        <v>0</v>
      </c>
      <c r="V1188" t="s">
        <v>973</v>
      </c>
      <c r="X1188">
        <v>0</v>
      </c>
      <c r="AA1188">
        <v>1</v>
      </c>
      <c r="AB1188">
        <v>0</v>
      </c>
      <c r="AC1188" t="s">
        <v>1052</v>
      </c>
      <c r="AG1188">
        <v>0</v>
      </c>
      <c r="AI1188">
        <v>43.80375335</v>
      </c>
      <c r="AJ1188" t="s">
        <v>973</v>
      </c>
      <c r="AL1188">
        <v>-105.23078567</v>
      </c>
      <c r="AN1188" t="s">
        <v>1330</v>
      </c>
      <c r="AO1188">
        <v>1.369364785167579</v>
      </c>
      <c r="AP1188" t="s">
        <v>1521</v>
      </c>
      <c r="AQ1188">
        <v>2018</v>
      </c>
      <c r="AR1188">
        <v>50</v>
      </c>
    </row>
    <row r="1189" spans="1:44">
      <c r="A1189" t="s">
        <v>44</v>
      </c>
      <c r="C1189" s="2">
        <v>43180</v>
      </c>
      <c r="D1189" t="s">
        <v>49</v>
      </c>
      <c r="E1189">
        <v>120</v>
      </c>
      <c r="F1189" t="s">
        <v>149</v>
      </c>
      <c r="G1189" t="s">
        <v>300</v>
      </c>
      <c r="H1189">
        <v>0.125</v>
      </c>
      <c r="I1189">
        <v>796</v>
      </c>
      <c r="J1189">
        <v>1823.36</v>
      </c>
      <c r="K1189">
        <v>15</v>
      </c>
      <c r="L1189">
        <v>44</v>
      </c>
      <c r="M1189" t="s">
        <v>332</v>
      </c>
      <c r="N1189">
        <v>70</v>
      </c>
      <c r="O1189" t="s">
        <v>333</v>
      </c>
      <c r="P1189" t="s">
        <v>486</v>
      </c>
      <c r="Q1189" t="s">
        <v>809</v>
      </c>
      <c r="R1189" t="s">
        <v>954</v>
      </c>
      <c r="S1189" s="2">
        <v>43180</v>
      </c>
      <c r="T1189" t="s">
        <v>962</v>
      </c>
      <c r="U1189">
        <v>0</v>
      </c>
      <c r="V1189" t="s">
        <v>973</v>
      </c>
      <c r="X1189">
        <v>0</v>
      </c>
      <c r="AA1189">
        <v>1</v>
      </c>
      <c r="AB1189">
        <v>0</v>
      </c>
      <c r="AC1189" t="s">
        <v>1052</v>
      </c>
      <c r="AG1189">
        <v>0</v>
      </c>
      <c r="AI1189">
        <v>43.78910068</v>
      </c>
      <c r="AJ1189" t="s">
        <v>973</v>
      </c>
      <c r="AL1189">
        <v>-105.25107285</v>
      </c>
      <c r="AN1189" t="s">
        <v>1331</v>
      </c>
      <c r="AO1189">
        <v>2.089069708898295</v>
      </c>
      <c r="AP1189" t="s">
        <v>1526</v>
      </c>
      <c r="AQ1189">
        <v>2018</v>
      </c>
      <c r="AR1189">
        <v>50</v>
      </c>
    </row>
    <row r="1190" spans="1:44">
      <c r="A1190" t="s">
        <v>44</v>
      </c>
      <c r="C1190" s="2">
        <v>43180</v>
      </c>
      <c r="D1190" t="s">
        <v>49</v>
      </c>
      <c r="E1190">
        <v>120</v>
      </c>
      <c r="F1190" t="s">
        <v>149</v>
      </c>
      <c r="G1190" t="s">
        <v>300</v>
      </c>
      <c r="H1190">
        <v>0.125</v>
      </c>
      <c r="I1190">
        <v>796</v>
      </c>
      <c r="J1190">
        <v>1823.36</v>
      </c>
      <c r="K1190">
        <v>14</v>
      </c>
      <c r="L1190">
        <v>44</v>
      </c>
      <c r="M1190" t="s">
        <v>332</v>
      </c>
      <c r="N1190">
        <v>70</v>
      </c>
      <c r="O1190" t="s">
        <v>333</v>
      </c>
      <c r="P1190" t="s">
        <v>486</v>
      </c>
      <c r="Q1190" t="s">
        <v>809</v>
      </c>
      <c r="R1190" t="s">
        <v>954</v>
      </c>
      <c r="S1190" s="2">
        <v>43180</v>
      </c>
      <c r="T1190" t="s">
        <v>962</v>
      </c>
      <c r="U1190">
        <v>0</v>
      </c>
      <c r="V1190" t="s">
        <v>973</v>
      </c>
      <c r="X1190">
        <v>0</v>
      </c>
      <c r="AA1190">
        <v>1</v>
      </c>
      <c r="AB1190">
        <v>0</v>
      </c>
      <c r="AC1190" t="s">
        <v>1052</v>
      </c>
      <c r="AG1190">
        <v>0</v>
      </c>
      <c r="AI1190">
        <v>43.78920382</v>
      </c>
      <c r="AJ1190" t="s">
        <v>973</v>
      </c>
      <c r="AL1190">
        <v>-105.23080081</v>
      </c>
      <c r="AN1190" t="s">
        <v>1332</v>
      </c>
      <c r="AO1190">
        <v>1.080034900279288</v>
      </c>
      <c r="AP1190" t="s">
        <v>1526</v>
      </c>
      <c r="AQ1190">
        <v>2018</v>
      </c>
      <c r="AR1190">
        <v>50</v>
      </c>
    </row>
    <row r="1191" spans="1:44">
      <c r="A1191" t="s">
        <v>44</v>
      </c>
      <c r="C1191" s="2">
        <v>43180</v>
      </c>
      <c r="D1191" t="s">
        <v>49</v>
      </c>
      <c r="E1191">
        <v>120</v>
      </c>
      <c r="F1191" t="s">
        <v>149</v>
      </c>
      <c r="G1191" t="s">
        <v>300</v>
      </c>
      <c r="H1191">
        <v>0.125</v>
      </c>
      <c r="I1191">
        <v>796</v>
      </c>
      <c r="J1191">
        <v>1823.36</v>
      </c>
      <c r="K1191">
        <v>12</v>
      </c>
      <c r="L1191">
        <v>44</v>
      </c>
      <c r="M1191" t="s">
        <v>332</v>
      </c>
      <c r="N1191">
        <v>70</v>
      </c>
      <c r="O1191" t="s">
        <v>333</v>
      </c>
      <c r="P1191" t="s">
        <v>486</v>
      </c>
      <c r="Q1191" t="s">
        <v>809</v>
      </c>
      <c r="R1191" t="s">
        <v>954</v>
      </c>
      <c r="S1191" s="2">
        <v>43180</v>
      </c>
      <c r="T1191" t="s">
        <v>962</v>
      </c>
      <c r="U1191">
        <v>0</v>
      </c>
      <c r="V1191" t="s">
        <v>973</v>
      </c>
      <c r="X1191">
        <v>0</v>
      </c>
      <c r="AA1191">
        <v>1</v>
      </c>
      <c r="AB1191">
        <v>0</v>
      </c>
      <c r="AC1191" t="s">
        <v>1052</v>
      </c>
      <c r="AG1191">
        <v>0</v>
      </c>
      <c r="AI1191">
        <v>43.80379544</v>
      </c>
      <c r="AJ1191" t="s">
        <v>973</v>
      </c>
      <c r="AL1191">
        <v>-105.21072726</v>
      </c>
      <c r="AN1191" t="s">
        <v>1325</v>
      </c>
      <c r="AO1191">
        <v>0.8613463168701393</v>
      </c>
      <c r="AP1191" t="s">
        <v>1525</v>
      </c>
      <c r="AQ1191">
        <v>2018</v>
      </c>
      <c r="AR1191">
        <v>50</v>
      </c>
    </row>
    <row r="1192" spans="1:44">
      <c r="A1192" t="s">
        <v>44</v>
      </c>
      <c r="C1192" s="2">
        <v>43180</v>
      </c>
      <c r="D1192" t="s">
        <v>49</v>
      </c>
      <c r="E1192">
        <v>120</v>
      </c>
      <c r="F1192" t="s">
        <v>149</v>
      </c>
      <c r="G1192" t="s">
        <v>300</v>
      </c>
      <c r="H1192">
        <v>0.125</v>
      </c>
      <c r="I1192">
        <v>796</v>
      </c>
      <c r="J1192">
        <v>1823.36</v>
      </c>
      <c r="K1192">
        <v>10</v>
      </c>
      <c r="L1192">
        <v>44</v>
      </c>
      <c r="M1192" t="s">
        <v>332</v>
      </c>
      <c r="N1192">
        <v>70</v>
      </c>
      <c r="O1192" t="s">
        <v>333</v>
      </c>
      <c r="P1192" t="s">
        <v>486</v>
      </c>
      <c r="Q1192" t="s">
        <v>809</v>
      </c>
      <c r="R1192" t="s">
        <v>954</v>
      </c>
      <c r="S1192" s="2">
        <v>43180</v>
      </c>
      <c r="T1192" t="s">
        <v>962</v>
      </c>
      <c r="U1192">
        <v>0</v>
      </c>
      <c r="V1192" t="s">
        <v>973</v>
      </c>
      <c r="X1192">
        <v>0</v>
      </c>
      <c r="AA1192">
        <v>1</v>
      </c>
      <c r="AB1192">
        <v>0</v>
      </c>
      <c r="AC1192" t="s">
        <v>1052</v>
      </c>
      <c r="AG1192">
        <v>0</v>
      </c>
      <c r="AI1192">
        <v>43.80370743</v>
      </c>
      <c r="AJ1192" t="s">
        <v>973</v>
      </c>
      <c r="AL1192">
        <v>-105.25105008</v>
      </c>
      <c r="AN1192" t="s">
        <v>1333</v>
      </c>
      <c r="AO1192">
        <v>2.249760137586276</v>
      </c>
      <c r="AP1192" t="s">
        <v>1521</v>
      </c>
      <c r="AQ1192">
        <v>2018</v>
      </c>
      <c r="AR1192">
        <v>50</v>
      </c>
    </row>
    <row r="1193" spans="1:44">
      <c r="A1193" t="s">
        <v>44</v>
      </c>
      <c r="C1193" s="2">
        <v>43914</v>
      </c>
      <c r="D1193" t="s">
        <v>57</v>
      </c>
      <c r="E1193">
        <v>120</v>
      </c>
      <c r="F1193" t="s">
        <v>149</v>
      </c>
      <c r="G1193" t="s">
        <v>300</v>
      </c>
      <c r="H1193">
        <v>0.125</v>
      </c>
      <c r="I1193">
        <v>352</v>
      </c>
      <c r="J1193">
        <v>529.96002197</v>
      </c>
      <c r="K1193">
        <v>23</v>
      </c>
      <c r="L1193">
        <v>44</v>
      </c>
      <c r="M1193" t="s">
        <v>332</v>
      </c>
      <c r="N1193">
        <v>70</v>
      </c>
      <c r="O1193" t="s">
        <v>333</v>
      </c>
      <c r="P1193" t="s">
        <v>488</v>
      </c>
      <c r="Q1193" t="s">
        <v>811</v>
      </c>
      <c r="R1193" t="s">
        <v>954</v>
      </c>
      <c r="S1193" s="2">
        <v>43914</v>
      </c>
      <c r="T1193" t="s">
        <v>962</v>
      </c>
      <c r="U1193">
        <v>0</v>
      </c>
      <c r="V1193" t="s">
        <v>973</v>
      </c>
      <c r="X1193">
        <v>0</v>
      </c>
      <c r="AA1193">
        <v>1</v>
      </c>
      <c r="AB1193">
        <v>0</v>
      </c>
      <c r="AC1193" t="s">
        <v>1050</v>
      </c>
      <c r="AG1193">
        <v>0</v>
      </c>
      <c r="AI1193">
        <v>43.77469625</v>
      </c>
      <c r="AJ1193" t="s">
        <v>973</v>
      </c>
      <c r="AL1193">
        <v>-105.23089226</v>
      </c>
      <c r="AN1193" t="s">
        <v>1335</v>
      </c>
      <c r="AO1193">
        <v>1.573443848590387</v>
      </c>
      <c r="AP1193" t="s">
        <v>1522</v>
      </c>
      <c r="AQ1193">
        <v>2020</v>
      </c>
      <c r="AR1193">
        <v>50</v>
      </c>
    </row>
    <row r="1194" spans="1:44">
      <c r="A1194" t="s">
        <v>44</v>
      </c>
      <c r="C1194" s="2">
        <v>43173</v>
      </c>
      <c r="D1194" t="s">
        <v>119</v>
      </c>
      <c r="E1194">
        <v>60</v>
      </c>
      <c r="F1194" t="s">
        <v>156</v>
      </c>
      <c r="G1194" t="s">
        <v>284</v>
      </c>
      <c r="H1194">
        <v>0.1667</v>
      </c>
      <c r="I1194">
        <v>111</v>
      </c>
      <c r="J1194">
        <v>35.27999877</v>
      </c>
      <c r="K1194">
        <v>18</v>
      </c>
      <c r="L1194">
        <v>44</v>
      </c>
      <c r="M1194" t="s">
        <v>332</v>
      </c>
      <c r="N1194">
        <v>69</v>
      </c>
      <c r="O1194" t="s">
        <v>333</v>
      </c>
      <c r="P1194" t="s">
        <v>419</v>
      </c>
      <c r="Q1194" t="s">
        <v>812</v>
      </c>
      <c r="R1194" t="s">
        <v>954</v>
      </c>
      <c r="S1194" s="2">
        <v>43173</v>
      </c>
      <c r="T1194" t="s">
        <v>962</v>
      </c>
      <c r="U1194">
        <v>0</v>
      </c>
      <c r="V1194" t="s">
        <v>973</v>
      </c>
      <c r="X1194">
        <v>0</v>
      </c>
      <c r="AA1194">
        <v>0</v>
      </c>
      <c r="AB1194">
        <v>1</v>
      </c>
      <c r="AC1194" t="s">
        <v>1029</v>
      </c>
      <c r="AG1194">
        <v>0</v>
      </c>
      <c r="AI1194">
        <v>43.78940628</v>
      </c>
      <c r="AJ1194" t="s">
        <v>973</v>
      </c>
      <c r="AL1194">
        <v>-105.19079845</v>
      </c>
      <c r="AN1194" t="s">
        <v>1336</v>
      </c>
      <c r="AO1194">
        <v>0.9396693111116843</v>
      </c>
      <c r="AP1194" t="s">
        <v>1520</v>
      </c>
      <c r="AQ1194">
        <v>2018</v>
      </c>
      <c r="AR1194">
        <v>50</v>
      </c>
    </row>
    <row r="1195" spans="1:44">
      <c r="A1195" t="s">
        <v>44</v>
      </c>
      <c r="C1195" s="2">
        <v>42773</v>
      </c>
      <c r="D1195" t="s">
        <v>48</v>
      </c>
      <c r="E1195">
        <v>120</v>
      </c>
      <c r="F1195" t="s">
        <v>148</v>
      </c>
      <c r="G1195" t="s">
        <v>294</v>
      </c>
      <c r="H1195">
        <v>0.125</v>
      </c>
      <c r="I1195">
        <v>110</v>
      </c>
      <c r="J1195">
        <v>1247.1899414</v>
      </c>
      <c r="K1195">
        <v>17</v>
      </c>
      <c r="L1195">
        <v>44</v>
      </c>
      <c r="M1195" t="s">
        <v>332</v>
      </c>
      <c r="N1195">
        <v>69</v>
      </c>
      <c r="O1195" t="s">
        <v>333</v>
      </c>
      <c r="P1195" t="s">
        <v>489</v>
      </c>
      <c r="Q1195" t="s">
        <v>813</v>
      </c>
      <c r="R1195" t="s">
        <v>954</v>
      </c>
      <c r="S1195" s="2">
        <v>42773</v>
      </c>
      <c r="T1195" t="s">
        <v>962</v>
      </c>
      <c r="U1195">
        <v>0</v>
      </c>
      <c r="V1195" t="s">
        <v>973</v>
      </c>
      <c r="X1195">
        <v>0</v>
      </c>
      <c r="AA1195">
        <v>1</v>
      </c>
      <c r="AB1195">
        <v>0</v>
      </c>
      <c r="AC1195" t="s">
        <v>1042</v>
      </c>
      <c r="AG1195">
        <v>0</v>
      </c>
      <c r="AI1195">
        <v>43.78968871</v>
      </c>
      <c r="AJ1195" t="s">
        <v>973</v>
      </c>
      <c r="AL1195">
        <v>-105.17088501</v>
      </c>
      <c r="AN1195" t="s">
        <v>1337</v>
      </c>
      <c r="AO1195">
        <v>1.928979677895982</v>
      </c>
      <c r="AP1195" t="s">
        <v>1520</v>
      </c>
      <c r="AQ1195">
        <v>2017</v>
      </c>
      <c r="AR1195">
        <v>50</v>
      </c>
    </row>
    <row r="1196" spans="1:44">
      <c r="A1196" t="s">
        <v>44</v>
      </c>
      <c r="C1196" s="2">
        <v>42773</v>
      </c>
      <c r="D1196" t="s">
        <v>48</v>
      </c>
      <c r="E1196">
        <v>120</v>
      </c>
      <c r="F1196" t="s">
        <v>148</v>
      </c>
      <c r="G1196" t="s">
        <v>294</v>
      </c>
      <c r="H1196">
        <v>0.125</v>
      </c>
      <c r="I1196">
        <v>110</v>
      </c>
      <c r="J1196">
        <v>1247.1899414</v>
      </c>
      <c r="K1196">
        <v>20</v>
      </c>
      <c r="L1196">
        <v>44</v>
      </c>
      <c r="M1196" t="s">
        <v>332</v>
      </c>
      <c r="N1196">
        <v>69</v>
      </c>
      <c r="O1196" t="s">
        <v>333</v>
      </c>
      <c r="P1196" t="s">
        <v>489</v>
      </c>
      <c r="Q1196" t="s">
        <v>813</v>
      </c>
      <c r="R1196" t="s">
        <v>954</v>
      </c>
      <c r="S1196" s="2">
        <v>42773</v>
      </c>
      <c r="T1196" t="s">
        <v>962</v>
      </c>
      <c r="U1196">
        <v>0</v>
      </c>
      <c r="V1196" t="s">
        <v>973</v>
      </c>
      <c r="X1196">
        <v>0</v>
      </c>
      <c r="AA1196">
        <v>1</v>
      </c>
      <c r="AB1196">
        <v>0</v>
      </c>
      <c r="AC1196" t="s">
        <v>1042</v>
      </c>
      <c r="AG1196">
        <v>0</v>
      </c>
      <c r="AI1196">
        <v>43.77514682</v>
      </c>
      <c r="AJ1196" t="s">
        <v>973</v>
      </c>
      <c r="AL1196">
        <v>-105.17068653</v>
      </c>
      <c r="AN1196" t="s">
        <v>1355</v>
      </c>
      <c r="AO1196">
        <v>2.23553867005828</v>
      </c>
      <c r="AP1196" t="s">
        <v>1523</v>
      </c>
      <c r="AQ1196">
        <v>2017</v>
      </c>
      <c r="AR1196">
        <v>50</v>
      </c>
    </row>
    <row r="1197" spans="1:44">
      <c r="A1197" t="s">
        <v>44</v>
      </c>
      <c r="C1197" s="2">
        <v>42773</v>
      </c>
      <c r="D1197" t="s">
        <v>48</v>
      </c>
      <c r="E1197">
        <v>120</v>
      </c>
      <c r="F1197" t="s">
        <v>148</v>
      </c>
      <c r="G1197" t="s">
        <v>294</v>
      </c>
      <c r="H1197">
        <v>0.125</v>
      </c>
      <c r="I1197">
        <v>110</v>
      </c>
      <c r="J1197">
        <v>1247.1899414</v>
      </c>
      <c r="K1197">
        <v>29</v>
      </c>
      <c r="L1197">
        <v>44</v>
      </c>
      <c r="M1197" t="s">
        <v>332</v>
      </c>
      <c r="N1197">
        <v>69</v>
      </c>
      <c r="O1197" t="s">
        <v>333</v>
      </c>
      <c r="P1197" t="s">
        <v>489</v>
      </c>
      <c r="Q1197" t="s">
        <v>813</v>
      </c>
      <c r="R1197" t="s">
        <v>954</v>
      </c>
      <c r="S1197" s="2">
        <v>42773</v>
      </c>
      <c r="T1197" t="s">
        <v>962</v>
      </c>
      <c r="U1197">
        <v>0</v>
      </c>
      <c r="V1197" t="s">
        <v>973</v>
      </c>
      <c r="X1197">
        <v>0</v>
      </c>
      <c r="AA1197">
        <v>1</v>
      </c>
      <c r="AB1197">
        <v>0</v>
      </c>
      <c r="AC1197" t="s">
        <v>1042</v>
      </c>
      <c r="AG1197">
        <v>0</v>
      </c>
      <c r="AI1197">
        <v>43.76057823</v>
      </c>
      <c r="AJ1197" t="s">
        <v>973</v>
      </c>
      <c r="AL1197">
        <v>-105.17071693</v>
      </c>
      <c r="AN1197" t="s">
        <v>1356</v>
      </c>
      <c r="AO1197">
        <v>2.872666122194467</v>
      </c>
      <c r="AP1197" t="s">
        <v>1523</v>
      </c>
      <c r="AQ1197">
        <v>2017</v>
      </c>
      <c r="AR1197">
        <v>50</v>
      </c>
    </row>
    <row r="1198" spans="1:44">
      <c r="A1198" t="s">
        <v>44</v>
      </c>
      <c r="C1198" s="2">
        <v>43525</v>
      </c>
      <c r="D1198" t="s">
        <v>73</v>
      </c>
      <c r="E1198">
        <v>60</v>
      </c>
      <c r="F1198" t="s">
        <v>156</v>
      </c>
      <c r="G1198" t="s">
        <v>307</v>
      </c>
      <c r="H1198">
        <v>0.1667</v>
      </c>
      <c r="I1198">
        <v>33</v>
      </c>
      <c r="J1198">
        <v>640</v>
      </c>
      <c r="K1198">
        <v>16</v>
      </c>
      <c r="L1198">
        <v>44</v>
      </c>
      <c r="M1198" t="s">
        <v>332</v>
      </c>
      <c r="N1198">
        <v>69</v>
      </c>
      <c r="O1198" t="s">
        <v>333</v>
      </c>
      <c r="P1198" t="s">
        <v>519</v>
      </c>
      <c r="Q1198" t="s">
        <v>855</v>
      </c>
      <c r="R1198" t="s">
        <v>954</v>
      </c>
      <c r="S1198" s="2">
        <v>43525</v>
      </c>
      <c r="T1198" t="s">
        <v>962</v>
      </c>
      <c r="U1198">
        <v>0</v>
      </c>
      <c r="V1198" t="s">
        <v>973</v>
      </c>
      <c r="X1198">
        <v>0</v>
      </c>
      <c r="AA1198">
        <v>0</v>
      </c>
      <c r="AB1198">
        <v>1</v>
      </c>
      <c r="AC1198" t="s">
        <v>1062</v>
      </c>
      <c r="AG1198">
        <v>0</v>
      </c>
      <c r="AI1198">
        <v>43.79004743</v>
      </c>
      <c r="AJ1198" t="s">
        <v>973</v>
      </c>
      <c r="AL1198">
        <v>-105.15094105</v>
      </c>
      <c r="AN1198" t="s">
        <v>1357</v>
      </c>
      <c r="AO1198">
        <v>2.923999652486856</v>
      </c>
      <c r="AP1198" t="s">
        <v>1520</v>
      </c>
      <c r="AQ1198">
        <v>2019</v>
      </c>
      <c r="AR1198">
        <v>50</v>
      </c>
    </row>
    <row r="1199" spans="1:44">
      <c r="A1199" t="s">
        <v>44</v>
      </c>
      <c r="C1199" s="2">
        <v>42773</v>
      </c>
      <c r="D1199" t="s">
        <v>48</v>
      </c>
      <c r="E1199">
        <v>120</v>
      </c>
      <c r="F1199" t="s">
        <v>148</v>
      </c>
      <c r="G1199" t="s">
        <v>294</v>
      </c>
      <c r="H1199">
        <v>0.125</v>
      </c>
      <c r="I1199">
        <v>30</v>
      </c>
      <c r="J1199">
        <v>163.3500061</v>
      </c>
      <c r="K1199">
        <v>19</v>
      </c>
      <c r="L1199">
        <v>44</v>
      </c>
      <c r="M1199" t="s">
        <v>332</v>
      </c>
      <c r="N1199">
        <v>69</v>
      </c>
      <c r="O1199" t="s">
        <v>333</v>
      </c>
      <c r="P1199" t="s">
        <v>490</v>
      </c>
      <c r="Q1199" t="s">
        <v>814</v>
      </c>
      <c r="R1199" t="s">
        <v>954</v>
      </c>
      <c r="S1199" s="2">
        <v>42773</v>
      </c>
      <c r="T1199" t="s">
        <v>962</v>
      </c>
      <c r="U1199">
        <v>0</v>
      </c>
      <c r="V1199" t="s">
        <v>973</v>
      </c>
      <c r="X1199">
        <v>0</v>
      </c>
      <c r="AA1199">
        <v>1</v>
      </c>
      <c r="AB1199">
        <v>0</v>
      </c>
      <c r="AC1199" t="s">
        <v>1042</v>
      </c>
      <c r="AG1199">
        <v>0</v>
      </c>
      <c r="AI1199">
        <v>43.7749979</v>
      </c>
      <c r="AJ1199" t="s">
        <v>973</v>
      </c>
      <c r="AL1199">
        <v>-105.19072967</v>
      </c>
      <c r="AN1199" t="s">
        <v>1338</v>
      </c>
      <c r="AO1199">
        <v>1.464679450615892</v>
      </c>
      <c r="AP1199" t="s">
        <v>1523</v>
      </c>
      <c r="AQ1199">
        <v>2017</v>
      </c>
      <c r="AR1199">
        <v>50</v>
      </c>
    </row>
    <row r="1200" spans="1:44">
      <c r="A1200" t="s">
        <v>44</v>
      </c>
      <c r="B1200" s="2">
        <v>43378</v>
      </c>
      <c r="C1200" s="2">
        <v>43475</v>
      </c>
      <c r="D1200" t="s">
        <v>138</v>
      </c>
      <c r="E1200">
        <v>48</v>
      </c>
      <c r="F1200" t="s">
        <v>241</v>
      </c>
      <c r="G1200" t="s">
        <v>300</v>
      </c>
      <c r="J1200">
        <v>953.54998779</v>
      </c>
      <c r="K1200">
        <v>26</v>
      </c>
      <c r="L1200">
        <v>44</v>
      </c>
      <c r="M1200" t="s">
        <v>332</v>
      </c>
      <c r="N1200">
        <v>70</v>
      </c>
      <c r="O1200" t="s">
        <v>333</v>
      </c>
      <c r="P1200" t="s">
        <v>520</v>
      </c>
      <c r="Q1200" t="s">
        <v>856</v>
      </c>
      <c r="R1200" t="s">
        <v>956</v>
      </c>
      <c r="S1200" s="2">
        <v>43378</v>
      </c>
      <c r="T1200" t="s">
        <v>962</v>
      </c>
      <c r="U1200">
        <v>0</v>
      </c>
      <c r="V1200" t="s">
        <v>973</v>
      </c>
      <c r="X1200">
        <v>0</v>
      </c>
      <c r="AA1200">
        <v>0</v>
      </c>
      <c r="AB1200">
        <v>0</v>
      </c>
      <c r="AC1200" t="s">
        <v>1049</v>
      </c>
      <c r="AG1200">
        <v>0</v>
      </c>
      <c r="AI1200">
        <v>43.7601925</v>
      </c>
      <c r="AJ1200" t="s">
        <v>973</v>
      </c>
      <c r="AL1200">
        <v>-105.23106</v>
      </c>
      <c r="AN1200" t="s">
        <v>1358</v>
      </c>
      <c r="AO1200">
        <v>2.407679786399139</v>
      </c>
      <c r="AP1200" t="s">
        <v>1522</v>
      </c>
      <c r="AQ1200">
        <v>2019</v>
      </c>
      <c r="AR1200">
        <v>50</v>
      </c>
    </row>
    <row r="1201" spans="1:44">
      <c r="A1201" t="s">
        <v>44</v>
      </c>
      <c r="B1201" s="2">
        <v>43378</v>
      </c>
      <c r="C1201" s="2">
        <v>43475</v>
      </c>
      <c r="D1201" t="s">
        <v>138</v>
      </c>
      <c r="E1201">
        <v>48</v>
      </c>
      <c r="F1201" t="s">
        <v>241</v>
      </c>
      <c r="G1201" t="s">
        <v>300</v>
      </c>
      <c r="J1201">
        <v>953.54998779</v>
      </c>
      <c r="K1201">
        <v>26</v>
      </c>
      <c r="L1201">
        <v>44</v>
      </c>
      <c r="M1201" t="s">
        <v>332</v>
      </c>
      <c r="N1201">
        <v>70</v>
      </c>
      <c r="O1201" t="s">
        <v>333</v>
      </c>
      <c r="P1201" t="s">
        <v>520</v>
      </c>
      <c r="Q1201" t="s">
        <v>856</v>
      </c>
      <c r="R1201" t="s">
        <v>956</v>
      </c>
      <c r="S1201" s="2">
        <v>43378</v>
      </c>
      <c r="T1201" t="s">
        <v>962</v>
      </c>
      <c r="U1201">
        <v>0</v>
      </c>
      <c r="V1201" t="s">
        <v>973</v>
      </c>
      <c r="X1201">
        <v>0</v>
      </c>
      <c r="AA1201">
        <v>0</v>
      </c>
      <c r="AB1201">
        <v>0</v>
      </c>
      <c r="AC1201" t="s">
        <v>1049</v>
      </c>
      <c r="AG1201">
        <v>0</v>
      </c>
      <c r="AI1201">
        <v>43.7601925</v>
      </c>
      <c r="AJ1201" t="s">
        <v>973</v>
      </c>
      <c r="AL1201">
        <v>-105.23106</v>
      </c>
      <c r="AN1201" t="s">
        <v>1358</v>
      </c>
      <c r="AO1201">
        <v>2.407679786399139</v>
      </c>
      <c r="AP1201" t="s">
        <v>1522</v>
      </c>
      <c r="AQ1201">
        <v>2019</v>
      </c>
      <c r="AR1201">
        <v>50</v>
      </c>
    </row>
    <row r="1202" spans="1:44">
      <c r="A1202" t="s">
        <v>44</v>
      </c>
      <c r="B1202" s="2">
        <v>43378</v>
      </c>
      <c r="C1202" s="2">
        <v>43475</v>
      </c>
      <c r="D1202" t="s">
        <v>138</v>
      </c>
      <c r="E1202">
        <v>48</v>
      </c>
      <c r="F1202" t="s">
        <v>241</v>
      </c>
      <c r="G1202" t="s">
        <v>300</v>
      </c>
      <c r="J1202">
        <v>953.54998779</v>
      </c>
      <c r="K1202">
        <v>26</v>
      </c>
      <c r="L1202">
        <v>44</v>
      </c>
      <c r="M1202" t="s">
        <v>332</v>
      </c>
      <c r="N1202">
        <v>70</v>
      </c>
      <c r="O1202" t="s">
        <v>333</v>
      </c>
      <c r="P1202" t="s">
        <v>520</v>
      </c>
      <c r="Q1202" t="s">
        <v>856</v>
      </c>
      <c r="R1202" t="s">
        <v>956</v>
      </c>
      <c r="S1202" s="2">
        <v>43378</v>
      </c>
      <c r="T1202" t="s">
        <v>962</v>
      </c>
      <c r="U1202">
        <v>0</v>
      </c>
      <c r="V1202" t="s">
        <v>973</v>
      </c>
      <c r="X1202">
        <v>0</v>
      </c>
      <c r="AA1202">
        <v>0</v>
      </c>
      <c r="AB1202">
        <v>0</v>
      </c>
      <c r="AC1202" t="s">
        <v>1049</v>
      </c>
      <c r="AG1202">
        <v>0</v>
      </c>
      <c r="AI1202">
        <v>43.7601925</v>
      </c>
      <c r="AJ1202" t="s">
        <v>973</v>
      </c>
      <c r="AL1202">
        <v>-105.23106</v>
      </c>
      <c r="AN1202" t="s">
        <v>1358</v>
      </c>
      <c r="AO1202">
        <v>2.407679786399139</v>
      </c>
      <c r="AP1202" t="s">
        <v>1522</v>
      </c>
      <c r="AQ1202">
        <v>2019</v>
      </c>
      <c r="AR1202">
        <v>50</v>
      </c>
    </row>
    <row r="1203" spans="1:44">
      <c r="A1203" t="s">
        <v>44</v>
      </c>
      <c r="B1203" s="2">
        <v>43378</v>
      </c>
      <c r="C1203" s="2">
        <v>43475</v>
      </c>
      <c r="D1203" t="s">
        <v>138</v>
      </c>
      <c r="E1203">
        <v>48</v>
      </c>
      <c r="F1203" t="s">
        <v>241</v>
      </c>
      <c r="G1203" t="s">
        <v>300</v>
      </c>
      <c r="J1203">
        <v>953.54998779</v>
      </c>
      <c r="K1203">
        <v>26</v>
      </c>
      <c r="L1203">
        <v>44</v>
      </c>
      <c r="M1203" t="s">
        <v>332</v>
      </c>
      <c r="N1203">
        <v>70</v>
      </c>
      <c r="O1203" t="s">
        <v>333</v>
      </c>
      <c r="P1203" t="s">
        <v>520</v>
      </c>
      <c r="Q1203" t="s">
        <v>856</v>
      </c>
      <c r="R1203" t="s">
        <v>956</v>
      </c>
      <c r="S1203" s="2">
        <v>43378</v>
      </c>
      <c r="T1203" t="s">
        <v>962</v>
      </c>
      <c r="U1203">
        <v>0</v>
      </c>
      <c r="V1203" t="s">
        <v>973</v>
      </c>
      <c r="X1203">
        <v>0</v>
      </c>
      <c r="AA1203">
        <v>0</v>
      </c>
      <c r="AB1203">
        <v>0</v>
      </c>
      <c r="AC1203" t="s">
        <v>1049</v>
      </c>
      <c r="AG1203">
        <v>0</v>
      </c>
      <c r="AI1203">
        <v>43.7601925</v>
      </c>
      <c r="AJ1203" t="s">
        <v>973</v>
      </c>
      <c r="AL1203">
        <v>-105.23106</v>
      </c>
      <c r="AN1203" t="s">
        <v>1358</v>
      </c>
      <c r="AO1203">
        <v>2.407679786399139</v>
      </c>
      <c r="AP1203" t="s">
        <v>1522</v>
      </c>
      <c r="AQ1203">
        <v>2019</v>
      </c>
      <c r="AR1203">
        <v>50</v>
      </c>
    </row>
    <row r="1204" spans="1:44">
      <c r="A1204" t="s">
        <v>44</v>
      </c>
      <c r="B1204" s="2">
        <v>43354</v>
      </c>
      <c r="C1204" s="2">
        <v>43370</v>
      </c>
      <c r="D1204" t="s">
        <v>139</v>
      </c>
      <c r="E1204">
        <v>48</v>
      </c>
      <c r="F1204" t="s">
        <v>242</v>
      </c>
      <c r="G1204" t="s">
        <v>300</v>
      </c>
      <c r="J1204">
        <v>953.54998779</v>
      </c>
      <c r="K1204">
        <v>26</v>
      </c>
      <c r="L1204">
        <v>44</v>
      </c>
      <c r="M1204" t="s">
        <v>332</v>
      </c>
      <c r="N1204">
        <v>70</v>
      </c>
      <c r="O1204" t="s">
        <v>333</v>
      </c>
      <c r="P1204" t="s">
        <v>521</v>
      </c>
      <c r="Q1204" t="s">
        <v>857</v>
      </c>
      <c r="R1204" t="s">
        <v>956</v>
      </c>
      <c r="S1204" s="2">
        <v>43354</v>
      </c>
      <c r="T1204" t="s">
        <v>962</v>
      </c>
      <c r="U1204">
        <v>0</v>
      </c>
      <c r="V1204" t="s">
        <v>973</v>
      </c>
      <c r="X1204">
        <v>0</v>
      </c>
      <c r="AA1204">
        <v>0</v>
      </c>
      <c r="AB1204">
        <v>0</v>
      </c>
      <c r="AC1204" t="s">
        <v>1049</v>
      </c>
      <c r="AG1204">
        <v>0</v>
      </c>
      <c r="AI1204">
        <v>43.7601925</v>
      </c>
      <c r="AJ1204" t="s">
        <v>973</v>
      </c>
      <c r="AL1204">
        <v>-105.23106</v>
      </c>
      <c r="AN1204" t="s">
        <v>1358</v>
      </c>
      <c r="AO1204">
        <v>2.407679786399139</v>
      </c>
      <c r="AP1204" t="s">
        <v>1522</v>
      </c>
      <c r="AQ1204">
        <v>2018</v>
      </c>
      <c r="AR1204">
        <v>50</v>
      </c>
    </row>
    <row r="1205" spans="1:44">
      <c r="A1205" t="s">
        <v>44</v>
      </c>
      <c r="B1205" s="2">
        <v>43354</v>
      </c>
      <c r="C1205" s="2">
        <v>43370</v>
      </c>
      <c r="D1205" t="s">
        <v>139</v>
      </c>
      <c r="E1205">
        <v>48</v>
      </c>
      <c r="F1205" t="s">
        <v>242</v>
      </c>
      <c r="G1205" t="s">
        <v>300</v>
      </c>
      <c r="J1205">
        <v>953.54998779</v>
      </c>
      <c r="K1205">
        <v>26</v>
      </c>
      <c r="L1205">
        <v>44</v>
      </c>
      <c r="M1205" t="s">
        <v>332</v>
      </c>
      <c r="N1205">
        <v>70</v>
      </c>
      <c r="O1205" t="s">
        <v>333</v>
      </c>
      <c r="P1205" t="s">
        <v>521</v>
      </c>
      <c r="Q1205" t="s">
        <v>857</v>
      </c>
      <c r="R1205" t="s">
        <v>956</v>
      </c>
      <c r="S1205" s="2">
        <v>43354</v>
      </c>
      <c r="T1205" t="s">
        <v>962</v>
      </c>
      <c r="U1205">
        <v>0</v>
      </c>
      <c r="V1205" t="s">
        <v>973</v>
      </c>
      <c r="X1205">
        <v>0</v>
      </c>
      <c r="AA1205">
        <v>0</v>
      </c>
      <c r="AB1205">
        <v>0</v>
      </c>
      <c r="AC1205" t="s">
        <v>1049</v>
      </c>
      <c r="AG1205">
        <v>0</v>
      </c>
      <c r="AI1205">
        <v>43.7601925</v>
      </c>
      <c r="AJ1205" t="s">
        <v>973</v>
      </c>
      <c r="AL1205">
        <v>-105.23106</v>
      </c>
      <c r="AN1205" t="s">
        <v>1358</v>
      </c>
      <c r="AO1205">
        <v>2.407679786399139</v>
      </c>
      <c r="AP1205" t="s">
        <v>1522</v>
      </c>
      <c r="AQ1205">
        <v>2018</v>
      </c>
      <c r="AR1205">
        <v>50</v>
      </c>
    </row>
    <row r="1206" spans="1:44">
      <c r="A1206" t="s">
        <v>44</v>
      </c>
      <c r="B1206" s="2">
        <v>43354</v>
      </c>
      <c r="C1206" s="2">
        <v>43370</v>
      </c>
      <c r="D1206" t="s">
        <v>139</v>
      </c>
      <c r="E1206">
        <v>48</v>
      </c>
      <c r="F1206" t="s">
        <v>242</v>
      </c>
      <c r="G1206" t="s">
        <v>300</v>
      </c>
      <c r="J1206">
        <v>953.54998779</v>
      </c>
      <c r="K1206">
        <v>26</v>
      </c>
      <c r="L1206">
        <v>44</v>
      </c>
      <c r="M1206" t="s">
        <v>332</v>
      </c>
      <c r="N1206">
        <v>70</v>
      </c>
      <c r="O1206" t="s">
        <v>333</v>
      </c>
      <c r="P1206" t="s">
        <v>521</v>
      </c>
      <c r="Q1206" t="s">
        <v>857</v>
      </c>
      <c r="R1206" t="s">
        <v>956</v>
      </c>
      <c r="S1206" s="2">
        <v>43354</v>
      </c>
      <c r="T1206" t="s">
        <v>962</v>
      </c>
      <c r="U1206">
        <v>0</v>
      </c>
      <c r="V1206" t="s">
        <v>973</v>
      </c>
      <c r="X1206">
        <v>0</v>
      </c>
      <c r="AA1206">
        <v>0</v>
      </c>
      <c r="AB1206">
        <v>0</v>
      </c>
      <c r="AC1206" t="s">
        <v>1049</v>
      </c>
      <c r="AG1206">
        <v>0</v>
      </c>
      <c r="AI1206">
        <v>43.7601925</v>
      </c>
      <c r="AJ1206" t="s">
        <v>973</v>
      </c>
      <c r="AL1206">
        <v>-105.23106</v>
      </c>
      <c r="AN1206" t="s">
        <v>1358</v>
      </c>
      <c r="AO1206">
        <v>2.407679786399139</v>
      </c>
      <c r="AP1206" t="s">
        <v>1522</v>
      </c>
      <c r="AQ1206">
        <v>2018</v>
      </c>
      <c r="AR1206">
        <v>50</v>
      </c>
    </row>
    <row r="1207" spans="1:44">
      <c r="A1207" t="s">
        <v>44</v>
      </c>
      <c r="B1207" s="2">
        <v>43354</v>
      </c>
      <c r="C1207" s="2">
        <v>43370</v>
      </c>
      <c r="D1207" t="s">
        <v>139</v>
      </c>
      <c r="E1207">
        <v>48</v>
      </c>
      <c r="F1207" t="s">
        <v>242</v>
      </c>
      <c r="G1207" t="s">
        <v>300</v>
      </c>
      <c r="J1207">
        <v>953.54998779</v>
      </c>
      <c r="K1207">
        <v>26</v>
      </c>
      <c r="L1207">
        <v>44</v>
      </c>
      <c r="M1207" t="s">
        <v>332</v>
      </c>
      <c r="N1207">
        <v>70</v>
      </c>
      <c r="O1207" t="s">
        <v>333</v>
      </c>
      <c r="P1207" t="s">
        <v>521</v>
      </c>
      <c r="Q1207" t="s">
        <v>857</v>
      </c>
      <c r="R1207" t="s">
        <v>956</v>
      </c>
      <c r="S1207" s="2">
        <v>43354</v>
      </c>
      <c r="T1207" t="s">
        <v>962</v>
      </c>
      <c r="U1207">
        <v>0</v>
      </c>
      <c r="V1207" t="s">
        <v>973</v>
      </c>
      <c r="X1207">
        <v>0</v>
      </c>
      <c r="AA1207">
        <v>0</v>
      </c>
      <c r="AB1207">
        <v>0</v>
      </c>
      <c r="AC1207" t="s">
        <v>1049</v>
      </c>
      <c r="AG1207">
        <v>0</v>
      </c>
      <c r="AI1207">
        <v>43.7601925</v>
      </c>
      <c r="AJ1207" t="s">
        <v>973</v>
      </c>
      <c r="AL1207">
        <v>-105.23106</v>
      </c>
      <c r="AN1207" t="s">
        <v>1358</v>
      </c>
      <c r="AO1207">
        <v>2.407679786399139</v>
      </c>
      <c r="AP1207" t="s">
        <v>1522</v>
      </c>
      <c r="AQ1207">
        <v>2018</v>
      </c>
      <c r="AR1207">
        <v>50</v>
      </c>
    </row>
    <row r="1208" spans="1:44">
      <c r="A1208" t="s">
        <v>44</v>
      </c>
      <c r="B1208" s="2">
        <v>43305</v>
      </c>
      <c r="C1208" s="2">
        <v>43325</v>
      </c>
      <c r="D1208" t="s">
        <v>120</v>
      </c>
      <c r="E1208">
        <v>48</v>
      </c>
      <c r="F1208" t="s">
        <v>217</v>
      </c>
      <c r="G1208" t="s">
        <v>300</v>
      </c>
      <c r="H1208">
        <v>0.1875</v>
      </c>
      <c r="J1208">
        <v>841.9699707</v>
      </c>
      <c r="K1208">
        <v>2</v>
      </c>
      <c r="L1208">
        <v>44</v>
      </c>
      <c r="M1208" t="s">
        <v>332</v>
      </c>
      <c r="N1208">
        <v>70</v>
      </c>
      <c r="O1208" t="s">
        <v>333</v>
      </c>
      <c r="P1208" t="s">
        <v>491</v>
      </c>
      <c r="Q1208" t="s">
        <v>815</v>
      </c>
      <c r="R1208" t="s">
        <v>954</v>
      </c>
      <c r="S1208" s="2">
        <v>43305</v>
      </c>
      <c r="T1208" t="s">
        <v>962</v>
      </c>
      <c r="U1208">
        <v>1</v>
      </c>
      <c r="V1208" t="s">
        <v>973</v>
      </c>
      <c r="X1208">
        <v>12</v>
      </c>
      <c r="AA1208">
        <v>0</v>
      </c>
      <c r="AB1208">
        <v>0</v>
      </c>
      <c r="AC1208" t="s">
        <v>1049</v>
      </c>
      <c r="AG1208">
        <v>0</v>
      </c>
      <c r="AI1208">
        <v>43.8182571</v>
      </c>
      <c r="AJ1208" t="s">
        <v>973</v>
      </c>
      <c r="AL1208">
        <v>-105.23080867</v>
      </c>
      <c r="AN1208" t="s">
        <v>1326</v>
      </c>
      <c r="AO1208">
        <v>2.143037363338026</v>
      </c>
      <c r="AP1208" t="s">
        <v>1521</v>
      </c>
      <c r="AQ1208">
        <v>2018</v>
      </c>
      <c r="AR1208">
        <v>50</v>
      </c>
    </row>
    <row r="1209" spans="1:44">
      <c r="A1209" t="s">
        <v>44</v>
      </c>
      <c r="B1209" s="2">
        <v>43305</v>
      </c>
      <c r="C1209" s="2">
        <v>43325</v>
      </c>
      <c r="D1209" t="s">
        <v>120</v>
      </c>
      <c r="E1209">
        <v>48</v>
      </c>
      <c r="F1209" t="s">
        <v>217</v>
      </c>
      <c r="G1209" t="s">
        <v>300</v>
      </c>
      <c r="H1209">
        <v>0.1875</v>
      </c>
      <c r="J1209">
        <v>841.9699707</v>
      </c>
      <c r="K1209">
        <v>12</v>
      </c>
      <c r="L1209">
        <v>44</v>
      </c>
      <c r="M1209" t="s">
        <v>332</v>
      </c>
      <c r="N1209">
        <v>70</v>
      </c>
      <c r="O1209" t="s">
        <v>333</v>
      </c>
      <c r="P1209" t="s">
        <v>491</v>
      </c>
      <c r="Q1209" t="s">
        <v>815</v>
      </c>
      <c r="R1209" t="s">
        <v>954</v>
      </c>
      <c r="S1209" s="2">
        <v>43305</v>
      </c>
      <c r="T1209" t="s">
        <v>962</v>
      </c>
      <c r="U1209">
        <v>1</v>
      </c>
      <c r="V1209" t="s">
        <v>973</v>
      </c>
      <c r="X1209">
        <v>12</v>
      </c>
      <c r="AA1209">
        <v>0</v>
      </c>
      <c r="AB1209">
        <v>0</v>
      </c>
      <c r="AC1209" t="s">
        <v>1049</v>
      </c>
      <c r="AG1209">
        <v>0</v>
      </c>
      <c r="AI1209">
        <v>43.80379544</v>
      </c>
      <c r="AJ1209" t="s">
        <v>973</v>
      </c>
      <c r="AL1209">
        <v>-105.21072726</v>
      </c>
      <c r="AN1209" t="s">
        <v>1325</v>
      </c>
      <c r="AO1209">
        <v>0.8613463168701393</v>
      </c>
      <c r="AP1209" t="s">
        <v>1525</v>
      </c>
      <c r="AQ1209">
        <v>2018</v>
      </c>
      <c r="AR1209">
        <v>50</v>
      </c>
    </row>
    <row r="1210" spans="1:44">
      <c r="A1210" t="s">
        <v>44</v>
      </c>
      <c r="B1210" s="2">
        <v>43305</v>
      </c>
      <c r="C1210" s="2">
        <v>43325</v>
      </c>
      <c r="D1210" t="s">
        <v>120</v>
      </c>
      <c r="E1210">
        <v>48</v>
      </c>
      <c r="F1210" t="s">
        <v>217</v>
      </c>
      <c r="G1210" t="s">
        <v>300</v>
      </c>
      <c r="H1210">
        <v>0.1875</v>
      </c>
      <c r="J1210">
        <v>841.9699707</v>
      </c>
      <c r="K1210">
        <v>11</v>
      </c>
      <c r="L1210">
        <v>44</v>
      </c>
      <c r="M1210" t="s">
        <v>332</v>
      </c>
      <c r="N1210">
        <v>70</v>
      </c>
      <c r="O1210" t="s">
        <v>333</v>
      </c>
      <c r="P1210" t="s">
        <v>491</v>
      </c>
      <c r="Q1210" t="s">
        <v>815</v>
      </c>
      <c r="R1210" t="s">
        <v>954</v>
      </c>
      <c r="S1210" s="2">
        <v>43305</v>
      </c>
      <c r="T1210" t="s">
        <v>962</v>
      </c>
      <c r="U1210">
        <v>1</v>
      </c>
      <c r="V1210" t="s">
        <v>973</v>
      </c>
      <c r="X1210">
        <v>12</v>
      </c>
      <c r="AA1210">
        <v>0</v>
      </c>
      <c r="AB1210">
        <v>0</v>
      </c>
      <c r="AC1210" t="s">
        <v>1049</v>
      </c>
      <c r="AG1210">
        <v>0</v>
      </c>
      <c r="AI1210">
        <v>43.80375335</v>
      </c>
      <c r="AJ1210" t="s">
        <v>973</v>
      </c>
      <c r="AL1210">
        <v>-105.23078567</v>
      </c>
      <c r="AN1210" t="s">
        <v>1330</v>
      </c>
      <c r="AO1210">
        <v>1.369364785167579</v>
      </c>
      <c r="AP1210" t="s">
        <v>1521</v>
      </c>
      <c r="AQ1210">
        <v>2018</v>
      </c>
      <c r="AR1210">
        <v>50</v>
      </c>
    </row>
    <row r="1211" spans="1:44">
      <c r="A1211" t="s">
        <v>44</v>
      </c>
      <c r="B1211" s="2">
        <v>43305</v>
      </c>
      <c r="C1211" s="2">
        <v>43325</v>
      </c>
      <c r="D1211" t="s">
        <v>120</v>
      </c>
      <c r="E1211">
        <v>48</v>
      </c>
      <c r="F1211" t="s">
        <v>217</v>
      </c>
      <c r="G1211" t="s">
        <v>300</v>
      </c>
      <c r="H1211">
        <v>0.1875</v>
      </c>
      <c r="J1211">
        <v>841.9699707</v>
      </c>
      <c r="K1211">
        <v>14</v>
      </c>
      <c r="L1211">
        <v>44</v>
      </c>
      <c r="M1211" t="s">
        <v>332</v>
      </c>
      <c r="N1211">
        <v>70</v>
      </c>
      <c r="O1211" t="s">
        <v>333</v>
      </c>
      <c r="P1211" t="s">
        <v>491</v>
      </c>
      <c r="Q1211" t="s">
        <v>815</v>
      </c>
      <c r="R1211" t="s">
        <v>954</v>
      </c>
      <c r="S1211" s="2">
        <v>43305</v>
      </c>
      <c r="T1211" t="s">
        <v>962</v>
      </c>
      <c r="U1211">
        <v>1</v>
      </c>
      <c r="V1211" t="s">
        <v>973</v>
      </c>
      <c r="X1211">
        <v>12</v>
      </c>
      <c r="AA1211">
        <v>0</v>
      </c>
      <c r="AB1211">
        <v>0</v>
      </c>
      <c r="AC1211" t="s">
        <v>1049</v>
      </c>
      <c r="AG1211">
        <v>0</v>
      </c>
      <c r="AI1211">
        <v>43.78920382</v>
      </c>
      <c r="AJ1211" t="s">
        <v>973</v>
      </c>
      <c r="AL1211">
        <v>-105.23080081</v>
      </c>
      <c r="AN1211" t="s">
        <v>1332</v>
      </c>
      <c r="AO1211">
        <v>1.080034900279288</v>
      </c>
      <c r="AP1211" t="s">
        <v>1526</v>
      </c>
      <c r="AQ1211">
        <v>2018</v>
      </c>
      <c r="AR1211">
        <v>50</v>
      </c>
    </row>
    <row r="1212" spans="1:44">
      <c r="A1212" t="s">
        <v>44</v>
      </c>
      <c r="B1212" s="2">
        <v>43305</v>
      </c>
      <c r="C1212" s="2">
        <v>43325</v>
      </c>
      <c r="D1212" t="s">
        <v>120</v>
      </c>
      <c r="E1212">
        <v>48</v>
      </c>
      <c r="F1212" t="s">
        <v>217</v>
      </c>
      <c r="G1212" t="s">
        <v>300</v>
      </c>
      <c r="H1212">
        <v>0.1875</v>
      </c>
      <c r="J1212">
        <v>841.9699707</v>
      </c>
      <c r="K1212">
        <v>14</v>
      </c>
      <c r="L1212">
        <v>44</v>
      </c>
      <c r="M1212" t="s">
        <v>332</v>
      </c>
      <c r="N1212">
        <v>70</v>
      </c>
      <c r="O1212" t="s">
        <v>333</v>
      </c>
      <c r="P1212" t="s">
        <v>491</v>
      </c>
      <c r="Q1212" t="s">
        <v>815</v>
      </c>
      <c r="R1212" t="s">
        <v>954</v>
      </c>
      <c r="S1212" s="2">
        <v>43305</v>
      </c>
      <c r="T1212" t="s">
        <v>962</v>
      </c>
      <c r="U1212">
        <v>1</v>
      </c>
      <c r="V1212" t="s">
        <v>973</v>
      </c>
      <c r="X1212">
        <v>12</v>
      </c>
      <c r="AA1212">
        <v>0</v>
      </c>
      <c r="AB1212">
        <v>0</v>
      </c>
      <c r="AC1212" t="s">
        <v>1049</v>
      </c>
      <c r="AG1212">
        <v>0</v>
      </c>
      <c r="AI1212">
        <v>43.78920382</v>
      </c>
      <c r="AJ1212" t="s">
        <v>973</v>
      </c>
      <c r="AL1212">
        <v>-105.23080081</v>
      </c>
      <c r="AN1212" t="s">
        <v>1332</v>
      </c>
      <c r="AO1212">
        <v>1.080034900279288</v>
      </c>
      <c r="AP1212" t="s">
        <v>1526</v>
      </c>
      <c r="AQ1212">
        <v>2018</v>
      </c>
      <c r="AR1212">
        <v>50</v>
      </c>
    </row>
    <row r="1213" spans="1:44">
      <c r="A1213" t="s">
        <v>44</v>
      </c>
      <c r="B1213" s="2">
        <v>43305</v>
      </c>
      <c r="C1213" s="2">
        <v>43325</v>
      </c>
      <c r="D1213" t="s">
        <v>120</v>
      </c>
      <c r="E1213">
        <v>48</v>
      </c>
      <c r="F1213" t="s">
        <v>217</v>
      </c>
      <c r="G1213" t="s">
        <v>300</v>
      </c>
      <c r="H1213">
        <v>0.1875</v>
      </c>
      <c r="J1213">
        <v>841.9699707</v>
      </c>
      <c r="K1213">
        <v>12</v>
      </c>
      <c r="L1213">
        <v>44</v>
      </c>
      <c r="M1213" t="s">
        <v>332</v>
      </c>
      <c r="N1213">
        <v>70</v>
      </c>
      <c r="O1213" t="s">
        <v>333</v>
      </c>
      <c r="P1213" t="s">
        <v>491</v>
      </c>
      <c r="Q1213" t="s">
        <v>815</v>
      </c>
      <c r="R1213" t="s">
        <v>954</v>
      </c>
      <c r="S1213" s="2">
        <v>43305</v>
      </c>
      <c r="T1213" t="s">
        <v>962</v>
      </c>
      <c r="U1213">
        <v>1</v>
      </c>
      <c r="V1213" t="s">
        <v>973</v>
      </c>
      <c r="X1213">
        <v>12</v>
      </c>
      <c r="AA1213">
        <v>0</v>
      </c>
      <c r="AB1213">
        <v>0</v>
      </c>
      <c r="AC1213" t="s">
        <v>1049</v>
      </c>
      <c r="AG1213">
        <v>0</v>
      </c>
      <c r="AI1213">
        <v>43.80379544</v>
      </c>
      <c r="AJ1213" t="s">
        <v>973</v>
      </c>
      <c r="AL1213">
        <v>-105.21072726</v>
      </c>
      <c r="AN1213" t="s">
        <v>1325</v>
      </c>
      <c r="AO1213">
        <v>0.8613463168701393</v>
      </c>
      <c r="AP1213" t="s">
        <v>1525</v>
      </c>
      <c r="AQ1213">
        <v>2018</v>
      </c>
      <c r="AR1213">
        <v>50</v>
      </c>
    </row>
    <row r="1214" spans="1:44">
      <c r="A1214" t="s">
        <v>44</v>
      </c>
      <c r="B1214" s="2">
        <v>43305</v>
      </c>
      <c r="C1214" s="2">
        <v>43325</v>
      </c>
      <c r="D1214" t="s">
        <v>120</v>
      </c>
      <c r="E1214">
        <v>48</v>
      </c>
      <c r="F1214" t="s">
        <v>217</v>
      </c>
      <c r="G1214" t="s">
        <v>300</v>
      </c>
      <c r="H1214">
        <v>0.1875</v>
      </c>
      <c r="J1214">
        <v>841.9699707</v>
      </c>
      <c r="K1214">
        <v>2</v>
      </c>
      <c r="L1214">
        <v>44</v>
      </c>
      <c r="M1214" t="s">
        <v>332</v>
      </c>
      <c r="N1214">
        <v>70</v>
      </c>
      <c r="O1214" t="s">
        <v>333</v>
      </c>
      <c r="P1214" t="s">
        <v>491</v>
      </c>
      <c r="Q1214" t="s">
        <v>815</v>
      </c>
      <c r="R1214" t="s">
        <v>954</v>
      </c>
      <c r="S1214" s="2">
        <v>43305</v>
      </c>
      <c r="T1214" t="s">
        <v>962</v>
      </c>
      <c r="U1214">
        <v>1</v>
      </c>
      <c r="V1214" t="s">
        <v>973</v>
      </c>
      <c r="X1214">
        <v>12</v>
      </c>
      <c r="AA1214">
        <v>0</v>
      </c>
      <c r="AB1214">
        <v>0</v>
      </c>
      <c r="AC1214" t="s">
        <v>1049</v>
      </c>
      <c r="AG1214">
        <v>0</v>
      </c>
      <c r="AI1214">
        <v>43.8182571</v>
      </c>
      <c r="AJ1214" t="s">
        <v>973</v>
      </c>
      <c r="AL1214">
        <v>-105.23080867</v>
      </c>
      <c r="AN1214" t="s">
        <v>1326</v>
      </c>
      <c r="AO1214">
        <v>2.143037363338026</v>
      </c>
      <c r="AP1214" t="s">
        <v>1521</v>
      </c>
      <c r="AQ1214">
        <v>2018</v>
      </c>
      <c r="AR1214">
        <v>50</v>
      </c>
    </row>
    <row r="1215" spans="1:44">
      <c r="A1215" t="s">
        <v>44</v>
      </c>
      <c r="B1215" s="2">
        <v>43305</v>
      </c>
      <c r="C1215" s="2">
        <v>43325</v>
      </c>
      <c r="D1215" t="s">
        <v>120</v>
      </c>
      <c r="E1215">
        <v>48</v>
      </c>
      <c r="F1215" t="s">
        <v>217</v>
      </c>
      <c r="G1215" t="s">
        <v>300</v>
      </c>
      <c r="H1215">
        <v>0.1875</v>
      </c>
      <c r="J1215">
        <v>841.9699707</v>
      </c>
      <c r="K1215">
        <v>14</v>
      </c>
      <c r="L1215">
        <v>44</v>
      </c>
      <c r="M1215" t="s">
        <v>332</v>
      </c>
      <c r="N1215">
        <v>70</v>
      </c>
      <c r="O1215" t="s">
        <v>333</v>
      </c>
      <c r="P1215" t="s">
        <v>491</v>
      </c>
      <c r="Q1215" t="s">
        <v>815</v>
      </c>
      <c r="R1215" t="s">
        <v>954</v>
      </c>
      <c r="S1215" s="2">
        <v>43305</v>
      </c>
      <c r="T1215" t="s">
        <v>962</v>
      </c>
      <c r="U1215">
        <v>1</v>
      </c>
      <c r="V1215" t="s">
        <v>973</v>
      </c>
      <c r="X1215">
        <v>12</v>
      </c>
      <c r="AA1215">
        <v>0</v>
      </c>
      <c r="AB1215">
        <v>0</v>
      </c>
      <c r="AC1215" t="s">
        <v>1049</v>
      </c>
      <c r="AG1215">
        <v>0</v>
      </c>
      <c r="AI1215">
        <v>43.78920382</v>
      </c>
      <c r="AJ1215" t="s">
        <v>973</v>
      </c>
      <c r="AL1215">
        <v>-105.23080081</v>
      </c>
      <c r="AN1215" t="s">
        <v>1332</v>
      </c>
      <c r="AO1215">
        <v>1.080034900279288</v>
      </c>
      <c r="AP1215" t="s">
        <v>1526</v>
      </c>
      <c r="AQ1215">
        <v>2018</v>
      </c>
      <c r="AR1215">
        <v>50</v>
      </c>
    </row>
    <row r="1216" spans="1:44">
      <c r="A1216" t="s">
        <v>44</v>
      </c>
      <c r="B1216" s="2">
        <v>43305</v>
      </c>
      <c r="C1216" s="2">
        <v>43325</v>
      </c>
      <c r="D1216" t="s">
        <v>120</v>
      </c>
      <c r="E1216">
        <v>48</v>
      </c>
      <c r="F1216" t="s">
        <v>217</v>
      </c>
      <c r="G1216" t="s">
        <v>300</v>
      </c>
      <c r="H1216">
        <v>0.1875</v>
      </c>
      <c r="J1216">
        <v>841.9699707</v>
      </c>
      <c r="K1216">
        <v>2</v>
      </c>
      <c r="L1216">
        <v>44</v>
      </c>
      <c r="M1216" t="s">
        <v>332</v>
      </c>
      <c r="N1216">
        <v>70</v>
      </c>
      <c r="O1216" t="s">
        <v>333</v>
      </c>
      <c r="P1216" t="s">
        <v>491</v>
      </c>
      <c r="Q1216" t="s">
        <v>815</v>
      </c>
      <c r="R1216" t="s">
        <v>954</v>
      </c>
      <c r="S1216" s="2">
        <v>43305</v>
      </c>
      <c r="T1216" t="s">
        <v>962</v>
      </c>
      <c r="U1216">
        <v>1</v>
      </c>
      <c r="V1216" t="s">
        <v>973</v>
      </c>
      <c r="X1216">
        <v>12</v>
      </c>
      <c r="AA1216">
        <v>0</v>
      </c>
      <c r="AB1216">
        <v>0</v>
      </c>
      <c r="AC1216" t="s">
        <v>1049</v>
      </c>
      <c r="AG1216">
        <v>0</v>
      </c>
      <c r="AI1216">
        <v>43.8182571</v>
      </c>
      <c r="AJ1216" t="s">
        <v>973</v>
      </c>
      <c r="AL1216">
        <v>-105.23080867</v>
      </c>
      <c r="AN1216" t="s">
        <v>1326</v>
      </c>
      <c r="AO1216">
        <v>2.143037363338026</v>
      </c>
      <c r="AP1216" t="s">
        <v>1521</v>
      </c>
      <c r="AQ1216">
        <v>2018</v>
      </c>
      <c r="AR1216">
        <v>50</v>
      </c>
    </row>
    <row r="1217" spans="1:44">
      <c r="A1217" t="s">
        <v>44</v>
      </c>
      <c r="B1217" s="2">
        <v>43305</v>
      </c>
      <c r="C1217" s="2">
        <v>43325</v>
      </c>
      <c r="D1217" t="s">
        <v>120</v>
      </c>
      <c r="E1217">
        <v>48</v>
      </c>
      <c r="F1217" t="s">
        <v>217</v>
      </c>
      <c r="G1217" t="s">
        <v>300</v>
      </c>
      <c r="H1217">
        <v>0.1875</v>
      </c>
      <c r="J1217">
        <v>841.9699707</v>
      </c>
      <c r="K1217">
        <v>12</v>
      </c>
      <c r="L1217">
        <v>44</v>
      </c>
      <c r="M1217" t="s">
        <v>332</v>
      </c>
      <c r="N1217">
        <v>70</v>
      </c>
      <c r="O1217" t="s">
        <v>333</v>
      </c>
      <c r="P1217" t="s">
        <v>491</v>
      </c>
      <c r="Q1217" t="s">
        <v>815</v>
      </c>
      <c r="R1217" t="s">
        <v>954</v>
      </c>
      <c r="S1217" s="2">
        <v>43305</v>
      </c>
      <c r="T1217" t="s">
        <v>962</v>
      </c>
      <c r="U1217">
        <v>1</v>
      </c>
      <c r="V1217" t="s">
        <v>973</v>
      </c>
      <c r="X1217">
        <v>12</v>
      </c>
      <c r="AA1217">
        <v>0</v>
      </c>
      <c r="AB1217">
        <v>0</v>
      </c>
      <c r="AC1217" t="s">
        <v>1049</v>
      </c>
      <c r="AG1217">
        <v>0</v>
      </c>
      <c r="AI1217">
        <v>43.80379544</v>
      </c>
      <c r="AJ1217" t="s">
        <v>973</v>
      </c>
      <c r="AL1217">
        <v>-105.21072726</v>
      </c>
      <c r="AN1217" t="s">
        <v>1325</v>
      </c>
      <c r="AO1217">
        <v>0.8613463168701393</v>
      </c>
      <c r="AP1217" t="s">
        <v>1525</v>
      </c>
      <c r="AQ1217">
        <v>2018</v>
      </c>
      <c r="AR1217">
        <v>50</v>
      </c>
    </row>
    <row r="1218" spans="1:44">
      <c r="A1218" t="s">
        <v>44</v>
      </c>
      <c r="B1218" s="2">
        <v>43305</v>
      </c>
      <c r="C1218" s="2">
        <v>43325</v>
      </c>
      <c r="D1218" t="s">
        <v>120</v>
      </c>
      <c r="E1218">
        <v>48</v>
      </c>
      <c r="F1218" t="s">
        <v>217</v>
      </c>
      <c r="G1218" t="s">
        <v>300</v>
      </c>
      <c r="H1218">
        <v>0.1875</v>
      </c>
      <c r="J1218">
        <v>841.9699707</v>
      </c>
      <c r="K1218">
        <v>11</v>
      </c>
      <c r="L1218">
        <v>44</v>
      </c>
      <c r="M1218" t="s">
        <v>332</v>
      </c>
      <c r="N1218">
        <v>70</v>
      </c>
      <c r="O1218" t="s">
        <v>333</v>
      </c>
      <c r="P1218" t="s">
        <v>491</v>
      </c>
      <c r="Q1218" t="s">
        <v>815</v>
      </c>
      <c r="R1218" t="s">
        <v>954</v>
      </c>
      <c r="S1218" s="2">
        <v>43305</v>
      </c>
      <c r="T1218" t="s">
        <v>962</v>
      </c>
      <c r="U1218">
        <v>1</v>
      </c>
      <c r="V1218" t="s">
        <v>973</v>
      </c>
      <c r="X1218">
        <v>12</v>
      </c>
      <c r="AA1218">
        <v>0</v>
      </c>
      <c r="AB1218">
        <v>0</v>
      </c>
      <c r="AC1218" t="s">
        <v>1049</v>
      </c>
      <c r="AG1218">
        <v>0</v>
      </c>
      <c r="AI1218">
        <v>43.80375335</v>
      </c>
      <c r="AJ1218" t="s">
        <v>973</v>
      </c>
      <c r="AL1218">
        <v>-105.23078567</v>
      </c>
      <c r="AN1218" t="s">
        <v>1330</v>
      </c>
      <c r="AO1218">
        <v>1.369364785167579</v>
      </c>
      <c r="AP1218" t="s">
        <v>1521</v>
      </c>
      <c r="AQ1218">
        <v>2018</v>
      </c>
      <c r="AR1218">
        <v>50</v>
      </c>
    </row>
    <row r="1219" spans="1:44">
      <c r="A1219" t="s">
        <v>44</v>
      </c>
      <c r="B1219" s="2">
        <v>43305</v>
      </c>
      <c r="C1219" s="2">
        <v>43325</v>
      </c>
      <c r="D1219" t="s">
        <v>120</v>
      </c>
      <c r="E1219">
        <v>48</v>
      </c>
      <c r="F1219" t="s">
        <v>217</v>
      </c>
      <c r="G1219" t="s">
        <v>300</v>
      </c>
      <c r="H1219">
        <v>0.1875</v>
      </c>
      <c r="J1219">
        <v>841.9699707</v>
      </c>
      <c r="K1219">
        <v>2</v>
      </c>
      <c r="L1219">
        <v>44</v>
      </c>
      <c r="M1219" t="s">
        <v>332</v>
      </c>
      <c r="N1219">
        <v>70</v>
      </c>
      <c r="O1219" t="s">
        <v>333</v>
      </c>
      <c r="P1219" t="s">
        <v>491</v>
      </c>
      <c r="Q1219" t="s">
        <v>815</v>
      </c>
      <c r="R1219" t="s">
        <v>954</v>
      </c>
      <c r="S1219" s="2">
        <v>43305</v>
      </c>
      <c r="T1219" t="s">
        <v>962</v>
      </c>
      <c r="U1219">
        <v>1</v>
      </c>
      <c r="V1219" t="s">
        <v>973</v>
      </c>
      <c r="X1219">
        <v>12</v>
      </c>
      <c r="AA1219">
        <v>0</v>
      </c>
      <c r="AB1219">
        <v>0</v>
      </c>
      <c r="AC1219" t="s">
        <v>1049</v>
      </c>
      <c r="AG1219">
        <v>0</v>
      </c>
      <c r="AI1219">
        <v>43.8182571</v>
      </c>
      <c r="AJ1219" t="s">
        <v>973</v>
      </c>
      <c r="AL1219">
        <v>-105.23080867</v>
      </c>
      <c r="AN1219" t="s">
        <v>1326</v>
      </c>
      <c r="AO1219">
        <v>2.143037363338026</v>
      </c>
      <c r="AP1219" t="s">
        <v>1521</v>
      </c>
      <c r="AQ1219">
        <v>2018</v>
      </c>
      <c r="AR1219">
        <v>50</v>
      </c>
    </row>
    <row r="1220" spans="1:44">
      <c r="A1220" t="s">
        <v>44</v>
      </c>
      <c r="B1220" s="2">
        <v>43305</v>
      </c>
      <c r="C1220" s="2">
        <v>43325</v>
      </c>
      <c r="D1220" t="s">
        <v>120</v>
      </c>
      <c r="E1220">
        <v>48</v>
      </c>
      <c r="F1220" t="s">
        <v>217</v>
      </c>
      <c r="G1220" t="s">
        <v>300</v>
      </c>
      <c r="H1220">
        <v>0.1875</v>
      </c>
      <c r="J1220">
        <v>841.9699707</v>
      </c>
      <c r="K1220">
        <v>14</v>
      </c>
      <c r="L1220">
        <v>44</v>
      </c>
      <c r="M1220" t="s">
        <v>332</v>
      </c>
      <c r="N1220">
        <v>70</v>
      </c>
      <c r="O1220" t="s">
        <v>333</v>
      </c>
      <c r="P1220" t="s">
        <v>491</v>
      </c>
      <c r="Q1220" t="s">
        <v>815</v>
      </c>
      <c r="R1220" t="s">
        <v>954</v>
      </c>
      <c r="S1220" s="2">
        <v>43305</v>
      </c>
      <c r="T1220" t="s">
        <v>962</v>
      </c>
      <c r="U1220">
        <v>1</v>
      </c>
      <c r="V1220" t="s">
        <v>973</v>
      </c>
      <c r="X1220">
        <v>12</v>
      </c>
      <c r="AA1220">
        <v>0</v>
      </c>
      <c r="AB1220">
        <v>0</v>
      </c>
      <c r="AC1220" t="s">
        <v>1049</v>
      </c>
      <c r="AG1220">
        <v>0</v>
      </c>
      <c r="AI1220">
        <v>43.78920382</v>
      </c>
      <c r="AJ1220" t="s">
        <v>973</v>
      </c>
      <c r="AL1220">
        <v>-105.23080081</v>
      </c>
      <c r="AN1220" t="s">
        <v>1332</v>
      </c>
      <c r="AO1220">
        <v>1.080034900279288</v>
      </c>
      <c r="AP1220" t="s">
        <v>1526</v>
      </c>
      <c r="AQ1220">
        <v>2018</v>
      </c>
      <c r="AR1220">
        <v>50</v>
      </c>
    </row>
    <row r="1221" spans="1:44">
      <c r="A1221" t="s">
        <v>44</v>
      </c>
      <c r="B1221" s="2">
        <v>43305</v>
      </c>
      <c r="C1221" s="2">
        <v>43325</v>
      </c>
      <c r="D1221" t="s">
        <v>120</v>
      </c>
      <c r="E1221">
        <v>48</v>
      </c>
      <c r="F1221" t="s">
        <v>217</v>
      </c>
      <c r="G1221" t="s">
        <v>300</v>
      </c>
      <c r="H1221">
        <v>0.1875</v>
      </c>
      <c r="J1221">
        <v>841.9699707</v>
      </c>
      <c r="K1221">
        <v>23</v>
      </c>
      <c r="L1221">
        <v>44</v>
      </c>
      <c r="M1221" t="s">
        <v>332</v>
      </c>
      <c r="N1221">
        <v>70</v>
      </c>
      <c r="O1221" t="s">
        <v>333</v>
      </c>
      <c r="P1221" t="s">
        <v>491</v>
      </c>
      <c r="Q1221" t="s">
        <v>815</v>
      </c>
      <c r="R1221" t="s">
        <v>954</v>
      </c>
      <c r="S1221" s="2">
        <v>43305</v>
      </c>
      <c r="T1221" t="s">
        <v>962</v>
      </c>
      <c r="U1221">
        <v>1</v>
      </c>
      <c r="V1221" t="s">
        <v>973</v>
      </c>
      <c r="X1221">
        <v>12</v>
      </c>
      <c r="AA1221">
        <v>0</v>
      </c>
      <c r="AB1221">
        <v>0</v>
      </c>
      <c r="AC1221" t="s">
        <v>1049</v>
      </c>
      <c r="AG1221">
        <v>0</v>
      </c>
      <c r="AI1221">
        <v>43.77469625</v>
      </c>
      <c r="AJ1221" t="s">
        <v>973</v>
      </c>
      <c r="AL1221">
        <v>-105.23089226</v>
      </c>
      <c r="AN1221" t="s">
        <v>1335</v>
      </c>
      <c r="AO1221">
        <v>1.573443848590387</v>
      </c>
      <c r="AP1221" t="s">
        <v>1522</v>
      </c>
      <c r="AQ1221">
        <v>2018</v>
      </c>
      <c r="AR1221">
        <v>50</v>
      </c>
    </row>
    <row r="1222" spans="1:44">
      <c r="A1222" t="s">
        <v>44</v>
      </c>
      <c r="B1222" s="2">
        <v>43801</v>
      </c>
      <c r="C1222" s="2">
        <v>43847</v>
      </c>
      <c r="D1222" t="s">
        <v>121</v>
      </c>
      <c r="E1222">
        <v>60</v>
      </c>
      <c r="F1222" t="s">
        <v>218</v>
      </c>
      <c r="G1222" t="s">
        <v>300</v>
      </c>
      <c r="H1222">
        <v>0.1667</v>
      </c>
      <c r="J1222">
        <v>120</v>
      </c>
      <c r="K1222">
        <v>12</v>
      </c>
      <c r="L1222">
        <v>44</v>
      </c>
      <c r="M1222" t="s">
        <v>332</v>
      </c>
      <c r="N1222">
        <v>70</v>
      </c>
      <c r="O1222" t="s">
        <v>333</v>
      </c>
      <c r="P1222">
        <f>"03248/0512"</f>
        <v>0</v>
      </c>
      <c r="Q1222" t="s">
        <v>817</v>
      </c>
      <c r="R1222" t="s">
        <v>954</v>
      </c>
      <c r="S1222" s="2">
        <v>43801</v>
      </c>
      <c r="T1222" t="s">
        <v>963</v>
      </c>
      <c r="U1222">
        <v>0</v>
      </c>
      <c r="V1222" t="s">
        <v>973</v>
      </c>
      <c r="X1222">
        <v>0</v>
      </c>
      <c r="AA1222">
        <v>0</v>
      </c>
      <c r="AB1222">
        <v>0</v>
      </c>
      <c r="AC1222" t="s">
        <v>1049</v>
      </c>
      <c r="AG1222">
        <v>0</v>
      </c>
      <c r="AI1222">
        <v>43.80379544</v>
      </c>
      <c r="AJ1222" t="s">
        <v>973</v>
      </c>
      <c r="AL1222">
        <v>-105.21072726</v>
      </c>
      <c r="AN1222" t="s">
        <v>1325</v>
      </c>
      <c r="AO1222">
        <v>0.8613463168701393</v>
      </c>
      <c r="AP1222" t="s">
        <v>1525</v>
      </c>
      <c r="AQ1222">
        <v>2020</v>
      </c>
      <c r="AR1222">
        <v>50</v>
      </c>
    </row>
    <row r="1223" spans="1:44">
      <c r="A1223" t="s">
        <v>44</v>
      </c>
      <c r="B1223" s="2">
        <v>43801</v>
      </c>
      <c r="C1223" s="2">
        <v>43847</v>
      </c>
      <c r="D1223" t="s">
        <v>121</v>
      </c>
      <c r="E1223">
        <v>60</v>
      </c>
      <c r="F1223" t="s">
        <v>218</v>
      </c>
      <c r="G1223" t="s">
        <v>300</v>
      </c>
      <c r="H1223">
        <v>0.1667</v>
      </c>
      <c r="J1223">
        <v>120</v>
      </c>
      <c r="K1223">
        <v>12</v>
      </c>
      <c r="L1223">
        <v>44</v>
      </c>
      <c r="M1223" t="s">
        <v>332</v>
      </c>
      <c r="N1223">
        <v>70</v>
      </c>
      <c r="O1223" t="s">
        <v>333</v>
      </c>
      <c r="P1223">
        <f>"03248/0512"</f>
        <v>0</v>
      </c>
      <c r="Q1223" t="s">
        <v>817</v>
      </c>
      <c r="R1223" t="s">
        <v>954</v>
      </c>
      <c r="S1223" s="2">
        <v>43801</v>
      </c>
      <c r="T1223" t="s">
        <v>963</v>
      </c>
      <c r="U1223">
        <v>0</v>
      </c>
      <c r="V1223" t="s">
        <v>973</v>
      </c>
      <c r="X1223">
        <v>0</v>
      </c>
      <c r="AA1223">
        <v>0</v>
      </c>
      <c r="AB1223">
        <v>0</v>
      </c>
      <c r="AC1223" t="s">
        <v>1049</v>
      </c>
      <c r="AG1223">
        <v>0</v>
      </c>
      <c r="AI1223">
        <v>43.80379544</v>
      </c>
      <c r="AJ1223" t="s">
        <v>973</v>
      </c>
      <c r="AL1223">
        <v>-105.21072726</v>
      </c>
      <c r="AN1223" t="s">
        <v>1325</v>
      </c>
      <c r="AO1223">
        <v>0.8613463168701393</v>
      </c>
      <c r="AP1223" t="s">
        <v>1525</v>
      </c>
      <c r="AQ1223">
        <v>2020</v>
      </c>
      <c r="AR1223">
        <v>50</v>
      </c>
    </row>
    <row r="1224" spans="1:44">
      <c r="A1224" t="s">
        <v>44</v>
      </c>
      <c r="B1224" s="2">
        <v>43801</v>
      </c>
      <c r="C1224" s="2">
        <v>43847</v>
      </c>
      <c r="D1224" t="s">
        <v>121</v>
      </c>
      <c r="E1224">
        <v>60</v>
      </c>
      <c r="F1224" t="s">
        <v>164</v>
      </c>
      <c r="G1224" t="s">
        <v>300</v>
      </c>
      <c r="H1224">
        <v>0.1667</v>
      </c>
      <c r="J1224">
        <v>40</v>
      </c>
      <c r="K1224">
        <v>2</v>
      </c>
      <c r="L1224">
        <v>44</v>
      </c>
      <c r="M1224" t="s">
        <v>332</v>
      </c>
      <c r="N1224">
        <v>70</v>
      </c>
      <c r="O1224" t="s">
        <v>333</v>
      </c>
      <c r="P1224">
        <f>"03248/0508"</f>
        <v>0</v>
      </c>
      <c r="Q1224" t="s">
        <v>818</v>
      </c>
      <c r="R1224" t="s">
        <v>954</v>
      </c>
      <c r="S1224" s="2">
        <v>43801</v>
      </c>
      <c r="T1224" t="s">
        <v>963</v>
      </c>
      <c r="U1224">
        <v>0</v>
      </c>
      <c r="V1224" t="s">
        <v>973</v>
      </c>
      <c r="X1224">
        <v>0</v>
      </c>
      <c r="AA1224">
        <v>0</v>
      </c>
      <c r="AB1224">
        <v>0</v>
      </c>
      <c r="AC1224" t="s">
        <v>1049</v>
      </c>
      <c r="AG1224">
        <v>0</v>
      </c>
      <c r="AI1224">
        <v>43.8182571</v>
      </c>
      <c r="AJ1224" t="s">
        <v>973</v>
      </c>
      <c r="AL1224">
        <v>-105.23080867</v>
      </c>
      <c r="AN1224" t="s">
        <v>1326</v>
      </c>
      <c r="AO1224">
        <v>2.143037363338026</v>
      </c>
      <c r="AP1224" t="s">
        <v>1521</v>
      </c>
      <c r="AQ1224">
        <v>2020</v>
      </c>
      <c r="AR1224">
        <v>50</v>
      </c>
    </row>
    <row r="1225" spans="1:44">
      <c r="A1225" t="s">
        <v>44</v>
      </c>
      <c r="B1225" s="2">
        <v>43509</v>
      </c>
      <c r="C1225" s="2">
        <v>43591</v>
      </c>
      <c r="D1225" t="s">
        <v>122</v>
      </c>
      <c r="E1225">
        <v>60</v>
      </c>
      <c r="F1225" t="s">
        <v>219</v>
      </c>
      <c r="G1225" t="s">
        <v>300</v>
      </c>
      <c r="J1225">
        <v>1282.69995117</v>
      </c>
      <c r="K1225">
        <v>2</v>
      </c>
      <c r="L1225">
        <v>44</v>
      </c>
      <c r="M1225" t="s">
        <v>332</v>
      </c>
      <c r="N1225">
        <v>70</v>
      </c>
      <c r="O1225" t="s">
        <v>333</v>
      </c>
      <c r="P1225" t="s">
        <v>493</v>
      </c>
      <c r="Q1225" t="s">
        <v>819</v>
      </c>
      <c r="R1225" t="s">
        <v>956</v>
      </c>
      <c r="S1225" s="2">
        <v>43509</v>
      </c>
      <c r="T1225" t="s">
        <v>963</v>
      </c>
      <c r="U1225">
        <v>0</v>
      </c>
      <c r="V1225" t="s">
        <v>973</v>
      </c>
      <c r="X1225">
        <v>0</v>
      </c>
      <c r="AA1225">
        <v>0</v>
      </c>
      <c r="AB1225">
        <v>0</v>
      </c>
      <c r="AC1225" t="s">
        <v>1049</v>
      </c>
      <c r="AG1225">
        <v>0</v>
      </c>
      <c r="AI1225">
        <v>43.8182571</v>
      </c>
      <c r="AJ1225" t="s">
        <v>973</v>
      </c>
      <c r="AL1225">
        <v>-105.23080867</v>
      </c>
      <c r="AN1225" t="s">
        <v>1326</v>
      </c>
      <c r="AO1225">
        <v>2.143037363338026</v>
      </c>
      <c r="AP1225" t="s">
        <v>1521</v>
      </c>
      <c r="AQ1225">
        <v>2019</v>
      </c>
      <c r="AR1225">
        <v>50</v>
      </c>
    </row>
    <row r="1226" spans="1:44">
      <c r="A1226" t="s">
        <v>44</v>
      </c>
      <c r="B1226" s="2">
        <v>43509</v>
      </c>
      <c r="C1226" s="2">
        <v>43591</v>
      </c>
      <c r="D1226" t="s">
        <v>122</v>
      </c>
      <c r="E1226">
        <v>60</v>
      </c>
      <c r="F1226" t="s">
        <v>219</v>
      </c>
      <c r="G1226" t="s">
        <v>300</v>
      </c>
      <c r="J1226">
        <v>1282.69995117</v>
      </c>
      <c r="K1226">
        <v>11</v>
      </c>
      <c r="L1226">
        <v>44</v>
      </c>
      <c r="M1226" t="s">
        <v>332</v>
      </c>
      <c r="N1226">
        <v>70</v>
      </c>
      <c r="O1226" t="s">
        <v>333</v>
      </c>
      <c r="P1226" t="s">
        <v>493</v>
      </c>
      <c r="Q1226" t="s">
        <v>819</v>
      </c>
      <c r="R1226" t="s">
        <v>956</v>
      </c>
      <c r="S1226" s="2">
        <v>43509</v>
      </c>
      <c r="T1226" t="s">
        <v>963</v>
      </c>
      <c r="U1226">
        <v>0</v>
      </c>
      <c r="V1226" t="s">
        <v>973</v>
      </c>
      <c r="X1226">
        <v>0</v>
      </c>
      <c r="AA1226">
        <v>0</v>
      </c>
      <c r="AB1226">
        <v>0</v>
      </c>
      <c r="AC1226" t="s">
        <v>1049</v>
      </c>
      <c r="AG1226">
        <v>0</v>
      </c>
      <c r="AI1226">
        <v>43.80375335</v>
      </c>
      <c r="AJ1226" t="s">
        <v>973</v>
      </c>
      <c r="AL1226">
        <v>-105.23078567</v>
      </c>
      <c r="AN1226" t="s">
        <v>1330</v>
      </c>
      <c r="AO1226">
        <v>1.369364785167579</v>
      </c>
      <c r="AP1226" t="s">
        <v>1521</v>
      </c>
      <c r="AQ1226">
        <v>2019</v>
      </c>
      <c r="AR1226">
        <v>50</v>
      </c>
    </row>
    <row r="1227" spans="1:44">
      <c r="A1227" t="s">
        <v>44</v>
      </c>
      <c r="B1227" s="2">
        <v>43509</v>
      </c>
      <c r="C1227" s="2">
        <v>43591</v>
      </c>
      <c r="D1227" t="s">
        <v>122</v>
      </c>
      <c r="E1227">
        <v>60</v>
      </c>
      <c r="F1227" t="s">
        <v>219</v>
      </c>
      <c r="G1227" t="s">
        <v>300</v>
      </c>
      <c r="J1227">
        <v>1282.69995117</v>
      </c>
      <c r="K1227">
        <v>11</v>
      </c>
      <c r="L1227">
        <v>44</v>
      </c>
      <c r="M1227" t="s">
        <v>332</v>
      </c>
      <c r="N1227">
        <v>70</v>
      </c>
      <c r="O1227" t="s">
        <v>333</v>
      </c>
      <c r="P1227" t="s">
        <v>493</v>
      </c>
      <c r="Q1227" t="s">
        <v>819</v>
      </c>
      <c r="R1227" t="s">
        <v>956</v>
      </c>
      <c r="S1227" s="2">
        <v>43509</v>
      </c>
      <c r="T1227" t="s">
        <v>963</v>
      </c>
      <c r="U1227">
        <v>0</v>
      </c>
      <c r="V1227" t="s">
        <v>973</v>
      </c>
      <c r="X1227">
        <v>0</v>
      </c>
      <c r="AA1227">
        <v>0</v>
      </c>
      <c r="AB1227">
        <v>0</v>
      </c>
      <c r="AC1227" t="s">
        <v>1049</v>
      </c>
      <c r="AG1227">
        <v>0</v>
      </c>
      <c r="AI1227">
        <v>43.80375335</v>
      </c>
      <c r="AJ1227" t="s">
        <v>973</v>
      </c>
      <c r="AL1227">
        <v>-105.23078567</v>
      </c>
      <c r="AN1227" t="s">
        <v>1330</v>
      </c>
      <c r="AO1227">
        <v>1.369364785167579</v>
      </c>
      <c r="AP1227" t="s">
        <v>1521</v>
      </c>
      <c r="AQ1227">
        <v>2019</v>
      </c>
      <c r="AR1227">
        <v>50</v>
      </c>
    </row>
    <row r="1228" spans="1:44">
      <c r="A1228" t="s">
        <v>44</v>
      </c>
      <c r="B1228" s="2">
        <v>43509</v>
      </c>
      <c r="C1228" s="2">
        <v>43591</v>
      </c>
      <c r="D1228" t="s">
        <v>122</v>
      </c>
      <c r="E1228">
        <v>60</v>
      </c>
      <c r="F1228" t="s">
        <v>219</v>
      </c>
      <c r="G1228" t="s">
        <v>300</v>
      </c>
      <c r="J1228">
        <v>1282.69995117</v>
      </c>
      <c r="K1228">
        <v>14</v>
      </c>
      <c r="L1228">
        <v>44</v>
      </c>
      <c r="M1228" t="s">
        <v>332</v>
      </c>
      <c r="N1228">
        <v>70</v>
      </c>
      <c r="O1228" t="s">
        <v>333</v>
      </c>
      <c r="P1228" t="s">
        <v>493</v>
      </c>
      <c r="Q1228" t="s">
        <v>819</v>
      </c>
      <c r="R1228" t="s">
        <v>956</v>
      </c>
      <c r="S1228" s="2">
        <v>43509</v>
      </c>
      <c r="T1228" t="s">
        <v>963</v>
      </c>
      <c r="U1228">
        <v>0</v>
      </c>
      <c r="V1228" t="s">
        <v>973</v>
      </c>
      <c r="X1228">
        <v>0</v>
      </c>
      <c r="AA1228">
        <v>0</v>
      </c>
      <c r="AB1228">
        <v>0</v>
      </c>
      <c r="AC1228" t="s">
        <v>1049</v>
      </c>
      <c r="AG1228">
        <v>0</v>
      </c>
      <c r="AI1228">
        <v>43.78920382</v>
      </c>
      <c r="AJ1228" t="s">
        <v>973</v>
      </c>
      <c r="AL1228">
        <v>-105.23080081</v>
      </c>
      <c r="AN1228" t="s">
        <v>1332</v>
      </c>
      <c r="AO1228">
        <v>1.080034900279288</v>
      </c>
      <c r="AP1228" t="s">
        <v>1526</v>
      </c>
      <c r="AQ1228">
        <v>2019</v>
      </c>
      <c r="AR1228">
        <v>50</v>
      </c>
    </row>
    <row r="1229" spans="1:44">
      <c r="A1229" t="s">
        <v>44</v>
      </c>
      <c r="B1229" s="2">
        <v>43509</v>
      </c>
      <c r="C1229" s="2">
        <v>43591</v>
      </c>
      <c r="D1229" t="s">
        <v>122</v>
      </c>
      <c r="E1229">
        <v>60</v>
      </c>
      <c r="F1229" t="s">
        <v>219</v>
      </c>
      <c r="G1229" t="s">
        <v>300</v>
      </c>
      <c r="J1229">
        <v>1282.69995117</v>
      </c>
      <c r="K1229">
        <v>2</v>
      </c>
      <c r="L1229">
        <v>44</v>
      </c>
      <c r="M1229" t="s">
        <v>332</v>
      </c>
      <c r="N1229">
        <v>70</v>
      </c>
      <c r="O1229" t="s">
        <v>333</v>
      </c>
      <c r="P1229" t="s">
        <v>493</v>
      </c>
      <c r="Q1229" t="s">
        <v>819</v>
      </c>
      <c r="R1229" t="s">
        <v>956</v>
      </c>
      <c r="S1229" s="2">
        <v>43509</v>
      </c>
      <c r="T1229" t="s">
        <v>963</v>
      </c>
      <c r="U1229">
        <v>0</v>
      </c>
      <c r="V1229" t="s">
        <v>973</v>
      </c>
      <c r="X1229">
        <v>0</v>
      </c>
      <c r="AA1229">
        <v>0</v>
      </c>
      <c r="AB1229">
        <v>0</v>
      </c>
      <c r="AC1229" t="s">
        <v>1049</v>
      </c>
      <c r="AG1229">
        <v>0</v>
      </c>
      <c r="AI1229">
        <v>43.8182571</v>
      </c>
      <c r="AJ1229" t="s">
        <v>973</v>
      </c>
      <c r="AL1229">
        <v>-105.23080867</v>
      </c>
      <c r="AN1229" t="s">
        <v>1326</v>
      </c>
      <c r="AO1229">
        <v>2.143037363338026</v>
      </c>
      <c r="AP1229" t="s">
        <v>1521</v>
      </c>
      <c r="AQ1229">
        <v>2019</v>
      </c>
      <c r="AR1229">
        <v>50</v>
      </c>
    </row>
    <row r="1230" spans="1:44">
      <c r="A1230" t="s">
        <v>44</v>
      </c>
      <c r="B1230" s="2">
        <v>43509</v>
      </c>
      <c r="C1230" s="2">
        <v>43591</v>
      </c>
      <c r="D1230" t="s">
        <v>122</v>
      </c>
      <c r="E1230">
        <v>60</v>
      </c>
      <c r="F1230" t="s">
        <v>219</v>
      </c>
      <c r="G1230" t="s">
        <v>300</v>
      </c>
      <c r="J1230">
        <v>1282.69995117</v>
      </c>
      <c r="K1230">
        <v>23</v>
      </c>
      <c r="L1230">
        <v>44</v>
      </c>
      <c r="M1230" t="s">
        <v>332</v>
      </c>
      <c r="N1230">
        <v>70</v>
      </c>
      <c r="O1230" t="s">
        <v>333</v>
      </c>
      <c r="P1230" t="s">
        <v>493</v>
      </c>
      <c r="Q1230" t="s">
        <v>819</v>
      </c>
      <c r="R1230" t="s">
        <v>956</v>
      </c>
      <c r="S1230" s="2">
        <v>43509</v>
      </c>
      <c r="T1230" t="s">
        <v>963</v>
      </c>
      <c r="U1230">
        <v>0</v>
      </c>
      <c r="V1230" t="s">
        <v>973</v>
      </c>
      <c r="X1230">
        <v>0</v>
      </c>
      <c r="AA1230">
        <v>0</v>
      </c>
      <c r="AB1230">
        <v>0</v>
      </c>
      <c r="AC1230" t="s">
        <v>1049</v>
      </c>
      <c r="AG1230">
        <v>0</v>
      </c>
      <c r="AI1230">
        <v>43.77469625</v>
      </c>
      <c r="AJ1230" t="s">
        <v>973</v>
      </c>
      <c r="AL1230">
        <v>-105.23089226</v>
      </c>
      <c r="AN1230" t="s">
        <v>1335</v>
      </c>
      <c r="AO1230">
        <v>1.573443848590387</v>
      </c>
      <c r="AP1230" t="s">
        <v>1522</v>
      </c>
      <c r="AQ1230">
        <v>2019</v>
      </c>
      <c r="AR1230">
        <v>50</v>
      </c>
    </row>
    <row r="1231" spans="1:44">
      <c r="A1231" t="s">
        <v>44</v>
      </c>
      <c r="B1231" s="2">
        <v>43509</v>
      </c>
      <c r="C1231" s="2">
        <v>43591</v>
      </c>
      <c r="D1231" t="s">
        <v>122</v>
      </c>
      <c r="E1231">
        <v>60</v>
      </c>
      <c r="F1231" t="s">
        <v>219</v>
      </c>
      <c r="G1231" t="s">
        <v>300</v>
      </c>
      <c r="J1231">
        <v>1282.69995117</v>
      </c>
      <c r="K1231">
        <v>2</v>
      </c>
      <c r="L1231">
        <v>44</v>
      </c>
      <c r="M1231" t="s">
        <v>332</v>
      </c>
      <c r="N1231">
        <v>70</v>
      </c>
      <c r="O1231" t="s">
        <v>333</v>
      </c>
      <c r="P1231" t="s">
        <v>493</v>
      </c>
      <c r="Q1231" t="s">
        <v>819</v>
      </c>
      <c r="R1231" t="s">
        <v>956</v>
      </c>
      <c r="S1231" s="2">
        <v>43509</v>
      </c>
      <c r="T1231" t="s">
        <v>963</v>
      </c>
      <c r="U1231">
        <v>0</v>
      </c>
      <c r="V1231" t="s">
        <v>973</v>
      </c>
      <c r="X1231">
        <v>0</v>
      </c>
      <c r="AA1231">
        <v>0</v>
      </c>
      <c r="AB1231">
        <v>0</v>
      </c>
      <c r="AC1231" t="s">
        <v>1049</v>
      </c>
      <c r="AG1231">
        <v>0</v>
      </c>
      <c r="AI1231">
        <v>43.8182571</v>
      </c>
      <c r="AJ1231" t="s">
        <v>973</v>
      </c>
      <c r="AL1231">
        <v>-105.23080867</v>
      </c>
      <c r="AN1231" t="s">
        <v>1326</v>
      </c>
      <c r="AO1231">
        <v>2.143037363338026</v>
      </c>
      <c r="AP1231" t="s">
        <v>1521</v>
      </c>
      <c r="AQ1231">
        <v>2019</v>
      </c>
      <c r="AR1231">
        <v>50</v>
      </c>
    </row>
    <row r="1232" spans="1:44">
      <c r="A1232" t="s">
        <v>44</v>
      </c>
      <c r="B1232" s="2">
        <v>43509</v>
      </c>
      <c r="C1232" s="2">
        <v>43591</v>
      </c>
      <c r="D1232" t="s">
        <v>122</v>
      </c>
      <c r="E1232">
        <v>60</v>
      </c>
      <c r="F1232" t="s">
        <v>219</v>
      </c>
      <c r="G1232" t="s">
        <v>300</v>
      </c>
      <c r="J1232">
        <v>1282.69995117</v>
      </c>
      <c r="K1232">
        <v>12</v>
      </c>
      <c r="L1232">
        <v>44</v>
      </c>
      <c r="M1232" t="s">
        <v>332</v>
      </c>
      <c r="N1232">
        <v>70</v>
      </c>
      <c r="O1232" t="s">
        <v>333</v>
      </c>
      <c r="P1232" t="s">
        <v>493</v>
      </c>
      <c r="Q1232" t="s">
        <v>819</v>
      </c>
      <c r="R1232" t="s">
        <v>956</v>
      </c>
      <c r="S1232" s="2">
        <v>43509</v>
      </c>
      <c r="T1232" t="s">
        <v>963</v>
      </c>
      <c r="U1232">
        <v>0</v>
      </c>
      <c r="V1232" t="s">
        <v>973</v>
      </c>
      <c r="X1232">
        <v>0</v>
      </c>
      <c r="AA1232">
        <v>0</v>
      </c>
      <c r="AB1232">
        <v>0</v>
      </c>
      <c r="AC1232" t="s">
        <v>1049</v>
      </c>
      <c r="AG1232">
        <v>0</v>
      </c>
      <c r="AI1232">
        <v>43.80379544</v>
      </c>
      <c r="AJ1232" t="s">
        <v>973</v>
      </c>
      <c r="AL1232">
        <v>-105.21072726</v>
      </c>
      <c r="AN1232" t="s">
        <v>1325</v>
      </c>
      <c r="AO1232">
        <v>0.8613463168701393</v>
      </c>
      <c r="AP1232" t="s">
        <v>1525</v>
      </c>
      <c r="AQ1232">
        <v>2019</v>
      </c>
      <c r="AR1232">
        <v>50</v>
      </c>
    </row>
    <row r="1233" spans="1:44">
      <c r="A1233" t="s">
        <v>44</v>
      </c>
      <c r="B1233" s="2">
        <v>43509</v>
      </c>
      <c r="C1233" s="2">
        <v>43591</v>
      </c>
      <c r="D1233" t="s">
        <v>122</v>
      </c>
      <c r="E1233">
        <v>60</v>
      </c>
      <c r="F1233" t="s">
        <v>219</v>
      </c>
      <c r="G1233" t="s">
        <v>300</v>
      </c>
      <c r="J1233">
        <v>1282.69995117</v>
      </c>
      <c r="K1233">
        <v>14</v>
      </c>
      <c r="L1233">
        <v>44</v>
      </c>
      <c r="M1233" t="s">
        <v>332</v>
      </c>
      <c r="N1233">
        <v>70</v>
      </c>
      <c r="O1233" t="s">
        <v>333</v>
      </c>
      <c r="P1233" t="s">
        <v>493</v>
      </c>
      <c r="Q1233" t="s">
        <v>819</v>
      </c>
      <c r="R1233" t="s">
        <v>956</v>
      </c>
      <c r="S1233" s="2">
        <v>43509</v>
      </c>
      <c r="T1233" t="s">
        <v>963</v>
      </c>
      <c r="U1233">
        <v>0</v>
      </c>
      <c r="V1233" t="s">
        <v>973</v>
      </c>
      <c r="X1233">
        <v>0</v>
      </c>
      <c r="AA1233">
        <v>0</v>
      </c>
      <c r="AB1233">
        <v>0</v>
      </c>
      <c r="AC1233" t="s">
        <v>1049</v>
      </c>
      <c r="AG1233">
        <v>0</v>
      </c>
      <c r="AI1233">
        <v>43.78920382</v>
      </c>
      <c r="AJ1233" t="s">
        <v>973</v>
      </c>
      <c r="AL1233">
        <v>-105.23080081</v>
      </c>
      <c r="AN1233" t="s">
        <v>1332</v>
      </c>
      <c r="AO1233">
        <v>1.080034900279288</v>
      </c>
      <c r="AP1233" t="s">
        <v>1526</v>
      </c>
      <c r="AQ1233">
        <v>2019</v>
      </c>
      <c r="AR1233">
        <v>50</v>
      </c>
    </row>
    <row r="1234" spans="1:44">
      <c r="A1234" t="s">
        <v>44</v>
      </c>
      <c r="B1234" s="2">
        <v>43509</v>
      </c>
      <c r="C1234" s="2">
        <v>43591</v>
      </c>
      <c r="D1234" t="s">
        <v>122</v>
      </c>
      <c r="E1234">
        <v>60</v>
      </c>
      <c r="F1234" t="s">
        <v>219</v>
      </c>
      <c r="G1234" t="s">
        <v>300</v>
      </c>
      <c r="J1234">
        <v>1282.69995117</v>
      </c>
      <c r="K1234">
        <v>14</v>
      </c>
      <c r="L1234">
        <v>44</v>
      </c>
      <c r="M1234" t="s">
        <v>332</v>
      </c>
      <c r="N1234">
        <v>70</v>
      </c>
      <c r="O1234" t="s">
        <v>333</v>
      </c>
      <c r="P1234" t="s">
        <v>493</v>
      </c>
      <c r="Q1234" t="s">
        <v>819</v>
      </c>
      <c r="R1234" t="s">
        <v>956</v>
      </c>
      <c r="S1234" s="2">
        <v>43509</v>
      </c>
      <c r="T1234" t="s">
        <v>963</v>
      </c>
      <c r="U1234">
        <v>0</v>
      </c>
      <c r="V1234" t="s">
        <v>973</v>
      </c>
      <c r="X1234">
        <v>0</v>
      </c>
      <c r="AA1234">
        <v>0</v>
      </c>
      <c r="AB1234">
        <v>0</v>
      </c>
      <c r="AC1234" t="s">
        <v>1049</v>
      </c>
      <c r="AG1234">
        <v>0</v>
      </c>
      <c r="AI1234">
        <v>43.78920382</v>
      </c>
      <c r="AJ1234" t="s">
        <v>973</v>
      </c>
      <c r="AL1234">
        <v>-105.23080081</v>
      </c>
      <c r="AN1234" t="s">
        <v>1332</v>
      </c>
      <c r="AO1234">
        <v>1.080034900279288</v>
      </c>
      <c r="AP1234" t="s">
        <v>1526</v>
      </c>
      <c r="AQ1234">
        <v>2019</v>
      </c>
      <c r="AR1234">
        <v>50</v>
      </c>
    </row>
    <row r="1235" spans="1:44">
      <c r="A1235" t="s">
        <v>44</v>
      </c>
      <c r="B1235" s="2">
        <v>43509</v>
      </c>
      <c r="C1235" s="2">
        <v>43591</v>
      </c>
      <c r="D1235" t="s">
        <v>122</v>
      </c>
      <c r="E1235">
        <v>60</v>
      </c>
      <c r="F1235" t="s">
        <v>219</v>
      </c>
      <c r="G1235" t="s">
        <v>300</v>
      </c>
      <c r="J1235">
        <v>1282.69995117</v>
      </c>
      <c r="K1235">
        <v>12</v>
      </c>
      <c r="L1235">
        <v>44</v>
      </c>
      <c r="M1235" t="s">
        <v>332</v>
      </c>
      <c r="N1235">
        <v>70</v>
      </c>
      <c r="O1235" t="s">
        <v>333</v>
      </c>
      <c r="P1235" t="s">
        <v>493</v>
      </c>
      <c r="Q1235" t="s">
        <v>819</v>
      </c>
      <c r="R1235" t="s">
        <v>956</v>
      </c>
      <c r="S1235" s="2">
        <v>43509</v>
      </c>
      <c r="T1235" t="s">
        <v>963</v>
      </c>
      <c r="U1235">
        <v>0</v>
      </c>
      <c r="V1235" t="s">
        <v>973</v>
      </c>
      <c r="X1235">
        <v>0</v>
      </c>
      <c r="AA1235">
        <v>0</v>
      </c>
      <c r="AB1235">
        <v>0</v>
      </c>
      <c r="AC1235" t="s">
        <v>1049</v>
      </c>
      <c r="AG1235">
        <v>0</v>
      </c>
      <c r="AI1235">
        <v>43.80379544</v>
      </c>
      <c r="AJ1235" t="s">
        <v>973</v>
      </c>
      <c r="AL1235">
        <v>-105.21072726</v>
      </c>
      <c r="AN1235" t="s">
        <v>1325</v>
      </c>
      <c r="AO1235">
        <v>0.8613463168701393</v>
      </c>
      <c r="AP1235" t="s">
        <v>1525</v>
      </c>
      <c r="AQ1235">
        <v>2019</v>
      </c>
      <c r="AR1235">
        <v>50</v>
      </c>
    </row>
    <row r="1236" spans="1:44">
      <c r="A1236" t="s">
        <v>44</v>
      </c>
      <c r="B1236" s="2">
        <v>43509</v>
      </c>
      <c r="C1236" s="2">
        <v>43591</v>
      </c>
      <c r="D1236" t="s">
        <v>122</v>
      </c>
      <c r="E1236">
        <v>60</v>
      </c>
      <c r="F1236" t="s">
        <v>219</v>
      </c>
      <c r="G1236" t="s">
        <v>300</v>
      </c>
      <c r="J1236">
        <v>1282.69995117</v>
      </c>
      <c r="K1236">
        <v>12</v>
      </c>
      <c r="L1236">
        <v>44</v>
      </c>
      <c r="M1236" t="s">
        <v>332</v>
      </c>
      <c r="N1236">
        <v>70</v>
      </c>
      <c r="O1236" t="s">
        <v>333</v>
      </c>
      <c r="P1236" t="s">
        <v>493</v>
      </c>
      <c r="Q1236" t="s">
        <v>819</v>
      </c>
      <c r="R1236" t="s">
        <v>956</v>
      </c>
      <c r="S1236" s="2">
        <v>43509</v>
      </c>
      <c r="T1236" t="s">
        <v>963</v>
      </c>
      <c r="U1236">
        <v>0</v>
      </c>
      <c r="V1236" t="s">
        <v>973</v>
      </c>
      <c r="X1236">
        <v>0</v>
      </c>
      <c r="AA1236">
        <v>0</v>
      </c>
      <c r="AB1236">
        <v>0</v>
      </c>
      <c r="AC1236" t="s">
        <v>1049</v>
      </c>
      <c r="AG1236">
        <v>0</v>
      </c>
      <c r="AI1236">
        <v>43.80379544</v>
      </c>
      <c r="AJ1236" t="s">
        <v>973</v>
      </c>
      <c r="AL1236">
        <v>-105.21072726</v>
      </c>
      <c r="AN1236" t="s">
        <v>1325</v>
      </c>
      <c r="AO1236">
        <v>0.8613463168701393</v>
      </c>
      <c r="AP1236" t="s">
        <v>1525</v>
      </c>
      <c r="AQ1236">
        <v>2019</v>
      </c>
      <c r="AR1236">
        <v>50</v>
      </c>
    </row>
    <row r="1237" spans="1:44">
      <c r="A1237" t="s">
        <v>44</v>
      </c>
      <c r="B1237" s="2">
        <v>43509</v>
      </c>
      <c r="C1237" s="2">
        <v>43591</v>
      </c>
      <c r="D1237" t="s">
        <v>122</v>
      </c>
      <c r="E1237">
        <v>60</v>
      </c>
      <c r="F1237" t="s">
        <v>219</v>
      </c>
      <c r="G1237" t="s">
        <v>300</v>
      </c>
      <c r="J1237">
        <v>1282.69995117</v>
      </c>
      <c r="K1237">
        <v>14</v>
      </c>
      <c r="L1237">
        <v>44</v>
      </c>
      <c r="M1237" t="s">
        <v>332</v>
      </c>
      <c r="N1237">
        <v>70</v>
      </c>
      <c r="O1237" t="s">
        <v>333</v>
      </c>
      <c r="P1237" t="s">
        <v>493</v>
      </c>
      <c r="Q1237" t="s">
        <v>819</v>
      </c>
      <c r="R1237" t="s">
        <v>956</v>
      </c>
      <c r="S1237" s="2">
        <v>43509</v>
      </c>
      <c r="T1237" t="s">
        <v>963</v>
      </c>
      <c r="U1237">
        <v>0</v>
      </c>
      <c r="V1237" t="s">
        <v>973</v>
      </c>
      <c r="X1237">
        <v>0</v>
      </c>
      <c r="AA1237">
        <v>0</v>
      </c>
      <c r="AB1237">
        <v>0</v>
      </c>
      <c r="AC1237" t="s">
        <v>1049</v>
      </c>
      <c r="AG1237">
        <v>0</v>
      </c>
      <c r="AI1237">
        <v>43.78920382</v>
      </c>
      <c r="AJ1237" t="s">
        <v>973</v>
      </c>
      <c r="AL1237">
        <v>-105.23080081</v>
      </c>
      <c r="AN1237" t="s">
        <v>1332</v>
      </c>
      <c r="AO1237">
        <v>1.080034900279288</v>
      </c>
      <c r="AP1237" t="s">
        <v>1526</v>
      </c>
      <c r="AQ1237">
        <v>2019</v>
      </c>
      <c r="AR1237">
        <v>50</v>
      </c>
    </row>
    <row r="1238" spans="1:44">
      <c r="A1238" t="s">
        <v>44</v>
      </c>
      <c r="B1238" s="2">
        <v>43509</v>
      </c>
      <c r="C1238" s="2">
        <v>43591</v>
      </c>
      <c r="D1238" t="s">
        <v>122</v>
      </c>
      <c r="E1238">
        <v>60</v>
      </c>
      <c r="F1238" t="s">
        <v>219</v>
      </c>
      <c r="G1238" t="s">
        <v>300</v>
      </c>
      <c r="J1238">
        <v>1282.69995117</v>
      </c>
      <c r="K1238">
        <v>2</v>
      </c>
      <c r="L1238">
        <v>44</v>
      </c>
      <c r="M1238" t="s">
        <v>332</v>
      </c>
      <c r="N1238">
        <v>70</v>
      </c>
      <c r="O1238" t="s">
        <v>333</v>
      </c>
      <c r="P1238" t="s">
        <v>493</v>
      </c>
      <c r="Q1238" t="s">
        <v>819</v>
      </c>
      <c r="R1238" t="s">
        <v>956</v>
      </c>
      <c r="S1238" s="2">
        <v>43509</v>
      </c>
      <c r="T1238" t="s">
        <v>963</v>
      </c>
      <c r="U1238">
        <v>0</v>
      </c>
      <c r="V1238" t="s">
        <v>973</v>
      </c>
      <c r="X1238">
        <v>0</v>
      </c>
      <c r="AA1238">
        <v>0</v>
      </c>
      <c r="AB1238">
        <v>0</v>
      </c>
      <c r="AC1238" t="s">
        <v>1049</v>
      </c>
      <c r="AG1238">
        <v>0</v>
      </c>
      <c r="AI1238">
        <v>43.8182571</v>
      </c>
      <c r="AJ1238" t="s">
        <v>973</v>
      </c>
      <c r="AL1238">
        <v>-105.23080867</v>
      </c>
      <c r="AN1238" t="s">
        <v>1326</v>
      </c>
      <c r="AO1238">
        <v>2.143037363338026</v>
      </c>
      <c r="AP1238" t="s">
        <v>1521</v>
      </c>
      <c r="AQ1238">
        <v>2019</v>
      </c>
      <c r="AR1238">
        <v>50</v>
      </c>
    </row>
    <row r="1239" spans="1:44">
      <c r="A1239" t="s">
        <v>44</v>
      </c>
      <c r="B1239" s="2">
        <v>43588</v>
      </c>
      <c r="C1239" s="2">
        <v>43619</v>
      </c>
      <c r="D1239" t="s">
        <v>123</v>
      </c>
      <c r="E1239">
        <v>48</v>
      </c>
      <c r="F1239" t="s">
        <v>220</v>
      </c>
      <c r="G1239" t="s">
        <v>300</v>
      </c>
      <c r="J1239">
        <v>319.80999755</v>
      </c>
      <c r="K1239">
        <v>3</v>
      </c>
      <c r="L1239">
        <v>44</v>
      </c>
      <c r="M1239" t="s">
        <v>332</v>
      </c>
      <c r="N1239">
        <v>70</v>
      </c>
      <c r="O1239" t="s">
        <v>333</v>
      </c>
      <c r="P1239" t="s">
        <v>494</v>
      </c>
      <c r="Q1239" t="s">
        <v>820</v>
      </c>
      <c r="R1239" t="s">
        <v>956</v>
      </c>
      <c r="S1239" s="2">
        <v>43588</v>
      </c>
      <c r="T1239" t="s">
        <v>962</v>
      </c>
      <c r="U1239">
        <v>0</v>
      </c>
      <c r="V1239" t="s">
        <v>973</v>
      </c>
      <c r="X1239">
        <v>0</v>
      </c>
      <c r="AA1239">
        <v>0</v>
      </c>
      <c r="AB1239">
        <v>0</v>
      </c>
      <c r="AC1239" t="s">
        <v>1049</v>
      </c>
      <c r="AG1239">
        <v>0</v>
      </c>
      <c r="AI1239">
        <v>43.81819593</v>
      </c>
      <c r="AJ1239" t="s">
        <v>973</v>
      </c>
      <c r="AL1239">
        <v>-105.25099678</v>
      </c>
      <c r="AN1239" t="s">
        <v>1329</v>
      </c>
      <c r="AO1239">
        <v>2.784656808311463</v>
      </c>
      <c r="AP1239" t="s">
        <v>1521</v>
      </c>
      <c r="AQ1239">
        <v>2019</v>
      </c>
      <c r="AR1239">
        <v>50</v>
      </c>
    </row>
    <row r="1240" spans="1:44">
      <c r="A1240" t="s">
        <v>44</v>
      </c>
      <c r="B1240" s="2">
        <v>43588</v>
      </c>
      <c r="C1240" s="2">
        <v>43619</v>
      </c>
      <c r="D1240" t="s">
        <v>123</v>
      </c>
      <c r="E1240">
        <v>48</v>
      </c>
      <c r="F1240" t="s">
        <v>220</v>
      </c>
      <c r="G1240" t="s">
        <v>300</v>
      </c>
      <c r="J1240">
        <v>319.80999755</v>
      </c>
      <c r="K1240">
        <v>3</v>
      </c>
      <c r="L1240">
        <v>44</v>
      </c>
      <c r="M1240" t="s">
        <v>332</v>
      </c>
      <c r="N1240">
        <v>70</v>
      </c>
      <c r="O1240" t="s">
        <v>333</v>
      </c>
      <c r="P1240" t="s">
        <v>494</v>
      </c>
      <c r="Q1240" t="s">
        <v>820</v>
      </c>
      <c r="R1240" t="s">
        <v>956</v>
      </c>
      <c r="S1240" s="2">
        <v>43588</v>
      </c>
      <c r="T1240" t="s">
        <v>962</v>
      </c>
      <c r="U1240">
        <v>0</v>
      </c>
      <c r="V1240" t="s">
        <v>973</v>
      </c>
      <c r="X1240">
        <v>0</v>
      </c>
      <c r="AA1240">
        <v>0</v>
      </c>
      <c r="AB1240">
        <v>0</v>
      </c>
      <c r="AC1240" t="s">
        <v>1049</v>
      </c>
      <c r="AG1240">
        <v>0</v>
      </c>
      <c r="AI1240">
        <v>43.81819593</v>
      </c>
      <c r="AJ1240" t="s">
        <v>973</v>
      </c>
      <c r="AL1240">
        <v>-105.25099678</v>
      </c>
      <c r="AN1240" t="s">
        <v>1329</v>
      </c>
      <c r="AO1240">
        <v>2.784656808311463</v>
      </c>
      <c r="AP1240" t="s">
        <v>1521</v>
      </c>
      <c r="AQ1240">
        <v>2019</v>
      </c>
      <c r="AR1240">
        <v>50</v>
      </c>
    </row>
    <row r="1241" spans="1:44">
      <c r="A1241" t="s">
        <v>44</v>
      </c>
      <c r="B1241" s="2">
        <v>43588</v>
      </c>
      <c r="C1241" s="2">
        <v>43619</v>
      </c>
      <c r="D1241" t="s">
        <v>123</v>
      </c>
      <c r="E1241">
        <v>48</v>
      </c>
      <c r="F1241" t="s">
        <v>220</v>
      </c>
      <c r="G1241" t="s">
        <v>300</v>
      </c>
      <c r="J1241">
        <v>319.80999755</v>
      </c>
      <c r="K1241">
        <v>3</v>
      </c>
      <c r="L1241">
        <v>44</v>
      </c>
      <c r="M1241" t="s">
        <v>332</v>
      </c>
      <c r="N1241">
        <v>70</v>
      </c>
      <c r="O1241" t="s">
        <v>333</v>
      </c>
      <c r="P1241" t="s">
        <v>494</v>
      </c>
      <c r="Q1241" t="s">
        <v>820</v>
      </c>
      <c r="R1241" t="s">
        <v>956</v>
      </c>
      <c r="S1241" s="2">
        <v>43588</v>
      </c>
      <c r="T1241" t="s">
        <v>962</v>
      </c>
      <c r="U1241">
        <v>0</v>
      </c>
      <c r="V1241" t="s">
        <v>973</v>
      </c>
      <c r="X1241">
        <v>0</v>
      </c>
      <c r="AA1241">
        <v>0</v>
      </c>
      <c r="AB1241">
        <v>0</v>
      </c>
      <c r="AC1241" t="s">
        <v>1049</v>
      </c>
      <c r="AG1241">
        <v>0</v>
      </c>
      <c r="AI1241">
        <v>43.81819593</v>
      </c>
      <c r="AJ1241" t="s">
        <v>973</v>
      </c>
      <c r="AL1241">
        <v>-105.25099678</v>
      </c>
      <c r="AN1241" t="s">
        <v>1329</v>
      </c>
      <c r="AO1241">
        <v>2.784656808311463</v>
      </c>
      <c r="AP1241" t="s">
        <v>1521</v>
      </c>
      <c r="AQ1241">
        <v>2019</v>
      </c>
      <c r="AR1241">
        <v>50</v>
      </c>
    </row>
    <row r="1242" spans="1:44">
      <c r="A1242" t="s">
        <v>44</v>
      </c>
      <c r="B1242" s="2">
        <v>43509</v>
      </c>
      <c r="C1242" s="2">
        <v>43642</v>
      </c>
      <c r="D1242" t="s">
        <v>122</v>
      </c>
      <c r="E1242">
        <v>60</v>
      </c>
      <c r="F1242" t="s">
        <v>222</v>
      </c>
      <c r="G1242" t="s">
        <v>300</v>
      </c>
      <c r="J1242">
        <v>40</v>
      </c>
      <c r="K1242">
        <v>2</v>
      </c>
      <c r="L1242">
        <v>44</v>
      </c>
      <c r="M1242" t="s">
        <v>332</v>
      </c>
      <c r="N1242">
        <v>70</v>
      </c>
      <c r="O1242" t="s">
        <v>333</v>
      </c>
      <c r="P1242" t="s">
        <v>496</v>
      </c>
      <c r="Q1242" t="s">
        <v>822</v>
      </c>
      <c r="R1242" t="s">
        <v>956</v>
      </c>
      <c r="S1242" s="2">
        <v>43509</v>
      </c>
      <c r="T1242" t="s">
        <v>962</v>
      </c>
      <c r="U1242">
        <v>0</v>
      </c>
      <c r="V1242" t="s">
        <v>973</v>
      </c>
      <c r="X1242">
        <v>0</v>
      </c>
      <c r="AA1242">
        <v>0</v>
      </c>
      <c r="AB1242">
        <v>0</v>
      </c>
      <c r="AC1242" t="s">
        <v>1049</v>
      </c>
      <c r="AG1242">
        <v>0</v>
      </c>
      <c r="AI1242">
        <v>43.8182571</v>
      </c>
      <c r="AJ1242" t="s">
        <v>973</v>
      </c>
      <c r="AL1242">
        <v>-105.23080867</v>
      </c>
      <c r="AN1242" t="s">
        <v>1326</v>
      </c>
      <c r="AO1242">
        <v>2.143037363338026</v>
      </c>
      <c r="AP1242" t="s">
        <v>1521</v>
      </c>
      <c r="AQ1242">
        <v>2019</v>
      </c>
      <c r="AR1242">
        <v>50</v>
      </c>
    </row>
    <row r="1243" spans="1:44">
      <c r="A1243" t="s">
        <v>44</v>
      </c>
      <c r="B1243" s="2">
        <v>43509</v>
      </c>
      <c r="C1243" s="2">
        <v>43642</v>
      </c>
      <c r="D1243" t="s">
        <v>122</v>
      </c>
      <c r="E1243">
        <v>60</v>
      </c>
      <c r="F1243" t="s">
        <v>223</v>
      </c>
      <c r="G1243" t="s">
        <v>300</v>
      </c>
      <c r="J1243">
        <v>1322.69995117</v>
      </c>
      <c r="K1243">
        <v>12</v>
      </c>
      <c r="L1243">
        <v>44</v>
      </c>
      <c r="M1243" t="s">
        <v>332</v>
      </c>
      <c r="N1243">
        <v>70</v>
      </c>
      <c r="O1243" t="s">
        <v>333</v>
      </c>
      <c r="P1243" t="s">
        <v>497</v>
      </c>
      <c r="Q1243" t="s">
        <v>823</v>
      </c>
      <c r="R1243" t="s">
        <v>956</v>
      </c>
      <c r="S1243" s="2">
        <v>43509</v>
      </c>
      <c r="T1243" t="s">
        <v>962</v>
      </c>
      <c r="U1243">
        <v>0</v>
      </c>
      <c r="V1243" t="s">
        <v>973</v>
      </c>
      <c r="X1243">
        <v>0</v>
      </c>
      <c r="AA1243">
        <v>0</v>
      </c>
      <c r="AB1243">
        <v>0</v>
      </c>
      <c r="AC1243" t="s">
        <v>1049</v>
      </c>
      <c r="AG1243">
        <v>0</v>
      </c>
      <c r="AI1243">
        <v>43.80379544</v>
      </c>
      <c r="AJ1243" t="s">
        <v>973</v>
      </c>
      <c r="AL1243">
        <v>-105.21072726</v>
      </c>
      <c r="AN1243" t="s">
        <v>1325</v>
      </c>
      <c r="AO1243">
        <v>0.8613463168701393</v>
      </c>
      <c r="AP1243" t="s">
        <v>1525</v>
      </c>
      <c r="AQ1243">
        <v>2019</v>
      </c>
      <c r="AR1243">
        <v>50</v>
      </c>
    </row>
    <row r="1244" spans="1:44">
      <c r="A1244" t="s">
        <v>44</v>
      </c>
      <c r="B1244" s="2">
        <v>43509</v>
      </c>
      <c r="C1244" s="2">
        <v>43642</v>
      </c>
      <c r="D1244" t="s">
        <v>122</v>
      </c>
      <c r="E1244">
        <v>60</v>
      </c>
      <c r="F1244" t="s">
        <v>223</v>
      </c>
      <c r="G1244" t="s">
        <v>300</v>
      </c>
      <c r="J1244">
        <v>1322.69995117</v>
      </c>
      <c r="K1244">
        <v>14</v>
      </c>
      <c r="L1244">
        <v>44</v>
      </c>
      <c r="M1244" t="s">
        <v>332</v>
      </c>
      <c r="N1244">
        <v>70</v>
      </c>
      <c r="O1244" t="s">
        <v>333</v>
      </c>
      <c r="P1244" t="s">
        <v>497</v>
      </c>
      <c r="Q1244" t="s">
        <v>823</v>
      </c>
      <c r="R1244" t="s">
        <v>956</v>
      </c>
      <c r="S1244" s="2">
        <v>43509</v>
      </c>
      <c r="T1244" t="s">
        <v>962</v>
      </c>
      <c r="U1244">
        <v>0</v>
      </c>
      <c r="V1244" t="s">
        <v>973</v>
      </c>
      <c r="X1244">
        <v>0</v>
      </c>
      <c r="AA1244">
        <v>0</v>
      </c>
      <c r="AB1244">
        <v>0</v>
      </c>
      <c r="AC1244" t="s">
        <v>1049</v>
      </c>
      <c r="AG1244">
        <v>0</v>
      </c>
      <c r="AI1244">
        <v>43.78920382</v>
      </c>
      <c r="AJ1244" t="s">
        <v>973</v>
      </c>
      <c r="AL1244">
        <v>-105.23080081</v>
      </c>
      <c r="AN1244" t="s">
        <v>1332</v>
      </c>
      <c r="AO1244">
        <v>1.080034900279288</v>
      </c>
      <c r="AP1244" t="s">
        <v>1526</v>
      </c>
      <c r="AQ1244">
        <v>2019</v>
      </c>
      <c r="AR1244">
        <v>50</v>
      </c>
    </row>
    <row r="1245" spans="1:44">
      <c r="A1245" t="s">
        <v>44</v>
      </c>
      <c r="B1245" s="2">
        <v>43509</v>
      </c>
      <c r="C1245" s="2">
        <v>43642</v>
      </c>
      <c r="D1245" t="s">
        <v>122</v>
      </c>
      <c r="E1245">
        <v>60</v>
      </c>
      <c r="F1245" t="s">
        <v>223</v>
      </c>
      <c r="G1245" t="s">
        <v>300</v>
      </c>
      <c r="J1245">
        <v>1322.69995117</v>
      </c>
      <c r="K1245">
        <v>2</v>
      </c>
      <c r="L1245">
        <v>44</v>
      </c>
      <c r="M1245" t="s">
        <v>332</v>
      </c>
      <c r="N1245">
        <v>70</v>
      </c>
      <c r="O1245" t="s">
        <v>333</v>
      </c>
      <c r="P1245" t="s">
        <v>497</v>
      </c>
      <c r="Q1245" t="s">
        <v>823</v>
      </c>
      <c r="R1245" t="s">
        <v>956</v>
      </c>
      <c r="S1245" s="2">
        <v>43509</v>
      </c>
      <c r="T1245" t="s">
        <v>962</v>
      </c>
      <c r="U1245">
        <v>0</v>
      </c>
      <c r="V1245" t="s">
        <v>973</v>
      </c>
      <c r="X1245">
        <v>0</v>
      </c>
      <c r="AA1245">
        <v>0</v>
      </c>
      <c r="AB1245">
        <v>0</v>
      </c>
      <c r="AC1245" t="s">
        <v>1049</v>
      </c>
      <c r="AG1245">
        <v>0</v>
      </c>
      <c r="AI1245">
        <v>43.8182571</v>
      </c>
      <c r="AJ1245" t="s">
        <v>973</v>
      </c>
      <c r="AL1245">
        <v>-105.23080867</v>
      </c>
      <c r="AN1245" t="s">
        <v>1326</v>
      </c>
      <c r="AO1245">
        <v>2.143037363338026</v>
      </c>
      <c r="AP1245" t="s">
        <v>1521</v>
      </c>
      <c r="AQ1245">
        <v>2019</v>
      </c>
      <c r="AR1245">
        <v>50</v>
      </c>
    </row>
    <row r="1246" spans="1:44">
      <c r="A1246" t="s">
        <v>44</v>
      </c>
      <c r="B1246" s="2">
        <v>43509</v>
      </c>
      <c r="C1246" s="2">
        <v>43642</v>
      </c>
      <c r="D1246" t="s">
        <v>122</v>
      </c>
      <c r="E1246">
        <v>60</v>
      </c>
      <c r="F1246" t="s">
        <v>223</v>
      </c>
      <c r="G1246" t="s">
        <v>300</v>
      </c>
      <c r="J1246">
        <v>1322.69995117</v>
      </c>
      <c r="K1246">
        <v>23</v>
      </c>
      <c r="L1246">
        <v>44</v>
      </c>
      <c r="M1246" t="s">
        <v>332</v>
      </c>
      <c r="N1246">
        <v>70</v>
      </c>
      <c r="O1246" t="s">
        <v>333</v>
      </c>
      <c r="P1246" t="s">
        <v>497</v>
      </c>
      <c r="Q1246" t="s">
        <v>823</v>
      </c>
      <c r="R1246" t="s">
        <v>956</v>
      </c>
      <c r="S1246" s="2">
        <v>43509</v>
      </c>
      <c r="T1246" t="s">
        <v>962</v>
      </c>
      <c r="U1246">
        <v>0</v>
      </c>
      <c r="V1246" t="s">
        <v>973</v>
      </c>
      <c r="X1246">
        <v>0</v>
      </c>
      <c r="AA1246">
        <v>0</v>
      </c>
      <c r="AB1246">
        <v>0</v>
      </c>
      <c r="AC1246" t="s">
        <v>1049</v>
      </c>
      <c r="AG1246">
        <v>0</v>
      </c>
      <c r="AI1246">
        <v>43.77469625</v>
      </c>
      <c r="AJ1246" t="s">
        <v>973</v>
      </c>
      <c r="AL1246">
        <v>-105.23089226</v>
      </c>
      <c r="AN1246" t="s">
        <v>1335</v>
      </c>
      <c r="AO1246">
        <v>1.573443848590387</v>
      </c>
      <c r="AP1246" t="s">
        <v>1522</v>
      </c>
      <c r="AQ1246">
        <v>2019</v>
      </c>
      <c r="AR1246">
        <v>50</v>
      </c>
    </row>
    <row r="1247" spans="1:44">
      <c r="A1247" t="s">
        <v>44</v>
      </c>
      <c r="B1247" s="2">
        <v>43509</v>
      </c>
      <c r="C1247" s="2">
        <v>43642</v>
      </c>
      <c r="D1247" t="s">
        <v>122</v>
      </c>
      <c r="E1247">
        <v>60</v>
      </c>
      <c r="F1247" t="s">
        <v>223</v>
      </c>
      <c r="G1247" t="s">
        <v>300</v>
      </c>
      <c r="J1247">
        <v>1322.69995117</v>
      </c>
      <c r="K1247">
        <v>12</v>
      </c>
      <c r="L1247">
        <v>44</v>
      </c>
      <c r="M1247" t="s">
        <v>332</v>
      </c>
      <c r="N1247">
        <v>70</v>
      </c>
      <c r="O1247" t="s">
        <v>333</v>
      </c>
      <c r="P1247" t="s">
        <v>497</v>
      </c>
      <c r="Q1247" t="s">
        <v>823</v>
      </c>
      <c r="R1247" t="s">
        <v>956</v>
      </c>
      <c r="S1247" s="2">
        <v>43509</v>
      </c>
      <c r="T1247" t="s">
        <v>962</v>
      </c>
      <c r="U1247">
        <v>0</v>
      </c>
      <c r="V1247" t="s">
        <v>973</v>
      </c>
      <c r="X1247">
        <v>0</v>
      </c>
      <c r="AA1247">
        <v>0</v>
      </c>
      <c r="AB1247">
        <v>0</v>
      </c>
      <c r="AC1247" t="s">
        <v>1049</v>
      </c>
      <c r="AG1247">
        <v>0</v>
      </c>
      <c r="AI1247">
        <v>43.80379544</v>
      </c>
      <c r="AJ1247" t="s">
        <v>973</v>
      </c>
      <c r="AL1247">
        <v>-105.21072726</v>
      </c>
      <c r="AN1247" t="s">
        <v>1325</v>
      </c>
      <c r="AO1247">
        <v>0.8613463168701393</v>
      </c>
      <c r="AP1247" t="s">
        <v>1525</v>
      </c>
      <c r="AQ1247">
        <v>2019</v>
      </c>
      <c r="AR1247">
        <v>50</v>
      </c>
    </row>
    <row r="1248" spans="1:44">
      <c r="A1248" t="s">
        <v>44</v>
      </c>
      <c r="B1248" s="2">
        <v>43509</v>
      </c>
      <c r="C1248" s="2">
        <v>43642</v>
      </c>
      <c r="D1248" t="s">
        <v>122</v>
      </c>
      <c r="E1248">
        <v>60</v>
      </c>
      <c r="F1248" t="s">
        <v>223</v>
      </c>
      <c r="G1248" t="s">
        <v>300</v>
      </c>
      <c r="J1248">
        <v>1322.69995117</v>
      </c>
      <c r="K1248">
        <v>2</v>
      </c>
      <c r="L1248">
        <v>44</v>
      </c>
      <c r="M1248" t="s">
        <v>332</v>
      </c>
      <c r="N1248">
        <v>70</v>
      </c>
      <c r="O1248" t="s">
        <v>333</v>
      </c>
      <c r="P1248" t="s">
        <v>497</v>
      </c>
      <c r="Q1248" t="s">
        <v>823</v>
      </c>
      <c r="R1248" t="s">
        <v>956</v>
      </c>
      <c r="S1248" s="2">
        <v>43509</v>
      </c>
      <c r="T1248" t="s">
        <v>962</v>
      </c>
      <c r="U1248">
        <v>0</v>
      </c>
      <c r="V1248" t="s">
        <v>973</v>
      </c>
      <c r="X1248">
        <v>0</v>
      </c>
      <c r="AA1248">
        <v>0</v>
      </c>
      <c r="AB1248">
        <v>0</v>
      </c>
      <c r="AC1248" t="s">
        <v>1049</v>
      </c>
      <c r="AG1248">
        <v>0</v>
      </c>
      <c r="AI1248">
        <v>43.8182571</v>
      </c>
      <c r="AJ1248" t="s">
        <v>973</v>
      </c>
      <c r="AL1248">
        <v>-105.23080867</v>
      </c>
      <c r="AN1248" t="s">
        <v>1326</v>
      </c>
      <c r="AO1248">
        <v>2.143037363338026</v>
      </c>
      <c r="AP1248" t="s">
        <v>1521</v>
      </c>
      <c r="AQ1248">
        <v>2019</v>
      </c>
      <c r="AR1248">
        <v>50</v>
      </c>
    </row>
    <row r="1249" spans="1:44">
      <c r="A1249" t="s">
        <v>44</v>
      </c>
      <c r="B1249" s="2">
        <v>43509</v>
      </c>
      <c r="C1249" s="2">
        <v>43642</v>
      </c>
      <c r="D1249" t="s">
        <v>122</v>
      </c>
      <c r="E1249">
        <v>60</v>
      </c>
      <c r="F1249" t="s">
        <v>223</v>
      </c>
      <c r="G1249" t="s">
        <v>300</v>
      </c>
      <c r="J1249">
        <v>1322.69995117</v>
      </c>
      <c r="K1249">
        <v>12</v>
      </c>
      <c r="L1249">
        <v>44</v>
      </c>
      <c r="M1249" t="s">
        <v>332</v>
      </c>
      <c r="N1249">
        <v>70</v>
      </c>
      <c r="O1249" t="s">
        <v>333</v>
      </c>
      <c r="P1249" t="s">
        <v>497</v>
      </c>
      <c r="Q1249" t="s">
        <v>823</v>
      </c>
      <c r="R1249" t="s">
        <v>956</v>
      </c>
      <c r="S1249" s="2">
        <v>43509</v>
      </c>
      <c r="T1249" t="s">
        <v>962</v>
      </c>
      <c r="U1249">
        <v>0</v>
      </c>
      <c r="V1249" t="s">
        <v>973</v>
      </c>
      <c r="X1249">
        <v>0</v>
      </c>
      <c r="AA1249">
        <v>0</v>
      </c>
      <c r="AB1249">
        <v>0</v>
      </c>
      <c r="AC1249" t="s">
        <v>1049</v>
      </c>
      <c r="AG1249">
        <v>0</v>
      </c>
      <c r="AI1249">
        <v>43.80379544</v>
      </c>
      <c r="AJ1249" t="s">
        <v>973</v>
      </c>
      <c r="AL1249">
        <v>-105.21072726</v>
      </c>
      <c r="AN1249" t="s">
        <v>1325</v>
      </c>
      <c r="AO1249">
        <v>0.8613463168701393</v>
      </c>
      <c r="AP1249" t="s">
        <v>1525</v>
      </c>
      <c r="AQ1249">
        <v>2019</v>
      </c>
      <c r="AR1249">
        <v>50</v>
      </c>
    </row>
    <row r="1250" spans="1:44">
      <c r="A1250" t="s">
        <v>44</v>
      </c>
      <c r="B1250" s="2">
        <v>43509</v>
      </c>
      <c r="C1250" s="2">
        <v>43642</v>
      </c>
      <c r="D1250" t="s">
        <v>122</v>
      </c>
      <c r="E1250">
        <v>60</v>
      </c>
      <c r="F1250" t="s">
        <v>223</v>
      </c>
      <c r="G1250" t="s">
        <v>300</v>
      </c>
      <c r="J1250">
        <v>1322.69995117</v>
      </c>
      <c r="K1250">
        <v>2</v>
      </c>
      <c r="L1250">
        <v>44</v>
      </c>
      <c r="M1250" t="s">
        <v>332</v>
      </c>
      <c r="N1250">
        <v>70</v>
      </c>
      <c r="O1250" t="s">
        <v>333</v>
      </c>
      <c r="P1250" t="s">
        <v>497</v>
      </c>
      <c r="Q1250" t="s">
        <v>823</v>
      </c>
      <c r="R1250" t="s">
        <v>956</v>
      </c>
      <c r="S1250" s="2">
        <v>43509</v>
      </c>
      <c r="T1250" t="s">
        <v>962</v>
      </c>
      <c r="U1250">
        <v>0</v>
      </c>
      <c r="V1250" t="s">
        <v>973</v>
      </c>
      <c r="X1250">
        <v>0</v>
      </c>
      <c r="AA1250">
        <v>0</v>
      </c>
      <c r="AB1250">
        <v>0</v>
      </c>
      <c r="AC1250" t="s">
        <v>1049</v>
      </c>
      <c r="AG1250">
        <v>0</v>
      </c>
      <c r="AI1250">
        <v>43.8182571</v>
      </c>
      <c r="AJ1250" t="s">
        <v>973</v>
      </c>
      <c r="AL1250">
        <v>-105.23080867</v>
      </c>
      <c r="AN1250" t="s">
        <v>1326</v>
      </c>
      <c r="AO1250">
        <v>2.143037363338026</v>
      </c>
      <c r="AP1250" t="s">
        <v>1521</v>
      </c>
      <c r="AQ1250">
        <v>2019</v>
      </c>
      <c r="AR1250">
        <v>50</v>
      </c>
    </row>
    <row r="1251" spans="1:44">
      <c r="A1251" t="s">
        <v>44</v>
      </c>
      <c r="B1251" s="2">
        <v>43509</v>
      </c>
      <c r="C1251" s="2">
        <v>43642</v>
      </c>
      <c r="D1251" t="s">
        <v>122</v>
      </c>
      <c r="E1251">
        <v>60</v>
      </c>
      <c r="F1251" t="s">
        <v>223</v>
      </c>
      <c r="G1251" t="s">
        <v>300</v>
      </c>
      <c r="J1251">
        <v>1322.69995117</v>
      </c>
      <c r="K1251">
        <v>14</v>
      </c>
      <c r="L1251">
        <v>44</v>
      </c>
      <c r="M1251" t="s">
        <v>332</v>
      </c>
      <c r="N1251">
        <v>70</v>
      </c>
      <c r="O1251" t="s">
        <v>333</v>
      </c>
      <c r="P1251" t="s">
        <v>497</v>
      </c>
      <c r="Q1251" t="s">
        <v>823</v>
      </c>
      <c r="R1251" t="s">
        <v>956</v>
      </c>
      <c r="S1251" s="2">
        <v>43509</v>
      </c>
      <c r="T1251" t="s">
        <v>962</v>
      </c>
      <c r="U1251">
        <v>0</v>
      </c>
      <c r="V1251" t="s">
        <v>973</v>
      </c>
      <c r="X1251">
        <v>0</v>
      </c>
      <c r="AA1251">
        <v>0</v>
      </c>
      <c r="AB1251">
        <v>0</v>
      </c>
      <c r="AC1251" t="s">
        <v>1049</v>
      </c>
      <c r="AG1251">
        <v>0</v>
      </c>
      <c r="AI1251">
        <v>43.78920382</v>
      </c>
      <c r="AJ1251" t="s">
        <v>973</v>
      </c>
      <c r="AL1251">
        <v>-105.23080081</v>
      </c>
      <c r="AN1251" t="s">
        <v>1332</v>
      </c>
      <c r="AO1251">
        <v>1.080034900279288</v>
      </c>
      <c r="AP1251" t="s">
        <v>1526</v>
      </c>
      <c r="AQ1251">
        <v>2019</v>
      </c>
      <c r="AR1251">
        <v>50</v>
      </c>
    </row>
    <row r="1252" spans="1:44">
      <c r="A1252" t="s">
        <v>44</v>
      </c>
      <c r="B1252" s="2">
        <v>43509</v>
      </c>
      <c r="C1252" s="2">
        <v>43642</v>
      </c>
      <c r="D1252" t="s">
        <v>122</v>
      </c>
      <c r="E1252">
        <v>60</v>
      </c>
      <c r="F1252" t="s">
        <v>223</v>
      </c>
      <c r="G1252" t="s">
        <v>300</v>
      </c>
      <c r="J1252">
        <v>1322.69995117</v>
      </c>
      <c r="K1252">
        <v>2</v>
      </c>
      <c r="L1252">
        <v>44</v>
      </c>
      <c r="M1252" t="s">
        <v>332</v>
      </c>
      <c r="N1252">
        <v>70</v>
      </c>
      <c r="O1252" t="s">
        <v>333</v>
      </c>
      <c r="P1252" t="s">
        <v>497</v>
      </c>
      <c r="Q1252" t="s">
        <v>823</v>
      </c>
      <c r="R1252" t="s">
        <v>956</v>
      </c>
      <c r="S1252" s="2">
        <v>43509</v>
      </c>
      <c r="T1252" t="s">
        <v>962</v>
      </c>
      <c r="U1252">
        <v>0</v>
      </c>
      <c r="V1252" t="s">
        <v>973</v>
      </c>
      <c r="X1252">
        <v>0</v>
      </c>
      <c r="AA1252">
        <v>0</v>
      </c>
      <c r="AB1252">
        <v>0</v>
      </c>
      <c r="AC1252" t="s">
        <v>1049</v>
      </c>
      <c r="AG1252">
        <v>0</v>
      </c>
      <c r="AI1252">
        <v>43.8182571</v>
      </c>
      <c r="AJ1252" t="s">
        <v>973</v>
      </c>
      <c r="AL1252">
        <v>-105.23080867</v>
      </c>
      <c r="AN1252" t="s">
        <v>1326</v>
      </c>
      <c r="AO1252">
        <v>2.143037363338026</v>
      </c>
      <c r="AP1252" t="s">
        <v>1521</v>
      </c>
      <c r="AQ1252">
        <v>2019</v>
      </c>
      <c r="AR1252">
        <v>50</v>
      </c>
    </row>
    <row r="1253" spans="1:44">
      <c r="A1253" t="s">
        <v>44</v>
      </c>
      <c r="B1253" s="2">
        <v>43509</v>
      </c>
      <c r="C1253" s="2">
        <v>43642</v>
      </c>
      <c r="D1253" t="s">
        <v>122</v>
      </c>
      <c r="E1253">
        <v>60</v>
      </c>
      <c r="F1253" t="s">
        <v>223</v>
      </c>
      <c r="G1253" t="s">
        <v>300</v>
      </c>
      <c r="J1253">
        <v>1322.69995117</v>
      </c>
      <c r="K1253">
        <v>11</v>
      </c>
      <c r="L1253">
        <v>44</v>
      </c>
      <c r="M1253" t="s">
        <v>332</v>
      </c>
      <c r="N1253">
        <v>70</v>
      </c>
      <c r="O1253" t="s">
        <v>333</v>
      </c>
      <c r="P1253" t="s">
        <v>497</v>
      </c>
      <c r="Q1253" t="s">
        <v>823</v>
      </c>
      <c r="R1253" t="s">
        <v>956</v>
      </c>
      <c r="S1253" s="2">
        <v>43509</v>
      </c>
      <c r="T1253" t="s">
        <v>962</v>
      </c>
      <c r="U1253">
        <v>0</v>
      </c>
      <c r="V1253" t="s">
        <v>973</v>
      </c>
      <c r="X1253">
        <v>0</v>
      </c>
      <c r="AA1253">
        <v>0</v>
      </c>
      <c r="AB1253">
        <v>0</v>
      </c>
      <c r="AC1253" t="s">
        <v>1049</v>
      </c>
      <c r="AG1253">
        <v>0</v>
      </c>
      <c r="AI1253">
        <v>43.80375335</v>
      </c>
      <c r="AJ1253" t="s">
        <v>973</v>
      </c>
      <c r="AL1253">
        <v>-105.23078567</v>
      </c>
      <c r="AN1253" t="s">
        <v>1330</v>
      </c>
      <c r="AO1253">
        <v>1.369364785167579</v>
      </c>
      <c r="AP1253" t="s">
        <v>1521</v>
      </c>
      <c r="AQ1253">
        <v>2019</v>
      </c>
      <c r="AR1253">
        <v>50</v>
      </c>
    </row>
    <row r="1254" spans="1:44">
      <c r="A1254" t="s">
        <v>44</v>
      </c>
      <c r="B1254" s="2">
        <v>43509</v>
      </c>
      <c r="C1254" s="2">
        <v>43642</v>
      </c>
      <c r="D1254" t="s">
        <v>122</v>
      </c>
      <c r="E1254">
        <v>60</v>
      </c>
      <c r="F1254" t="s">
        <v>223</v>
      </c>
      <c r="G1254" t="s">
        <v>300</v>
      </c>
      <c r="J1254">
        <v>1322.69995117</v>
      </c>
      <c r="K1254">
        <v>14</v>
      </c>
      <c r="L1254">
        <v>44</v>
      </c>
      <c r="M1254" t="s">
        <v>332</v>
      </c>
      <c r="N1254">
        <v>70</v>
      </c>
      <c r="O1254" t="s">
        <v>333</v>
      </c>
      <c r="P1254" t="s">
        <v>497</v>
      </c>
      <c r="Q1254" t="s">
        <v>823</v>
      </c>
      <c r="R1254" t="s">
        <v>956</v>
      </c>
      <c r="S1254" s="2">
        <v>43509</v>
      </c>
      <c r="T1254" t="s">
        <v>962</v>
      </c>
      <c r="U1254">
        <v>0</v>
      </c>
      <c r="V1254" t="s">
        <v>973</v>
      </c>
      <c r="X1254">
        <v>0</v>
      </c>
      <c r="AA1254">
        <v>0</v>
      </c>
      <c r="AB1254">
        <v>0</v>
      </c>
      <c r="AC1254" t="s">
        <v>1049</v>
      </c>
      <c r="AG1254">
        <v>0</v>
      </c>
      <c r="AI1254">
        <v>43.78920382</v>
      </c>
      <c r="AJ1254" t="s">
        <v>973</v>
      </c>
      <c r="AL1254">
        <v>-105.23080081</v>
      </c>
      <c r="AN1254" t="s">
        <v>1332</v>
      </c>
      <c r="AO1254">
        <v>1.080034900279288</v>
      </c>
      <c r="AP1254" t="s">
        <v>1526</v>
      </c>
      <c r="AQ1254">
        <v>2019</v>
      </c>
      <c r="AR1254">
        <v>50</v>
      </c>
    </row>
    <row r="1255" spans="1:44">
      <c r="A1255" t="s">
        <v>44</v>
      </c>
      <c r="B1255" s="2">
        <v>43509</v>
      </c>
      <c r="C1255" s="2">
        <v>43642</v>
      </c>
      <c r="D1255" t="s">
        <v>122</v>
      </c>
      <c r="E1255">
        <v>60</v>
      </c>
      <c r="F1255" t="s">
        <v>223</v>
      </c>
      <c r="G1255" t="s">
        <v>300</v>
      </c>
      <c r="J1255">
        <v>1322.69995117</v>
      </c>
      <c r="K1255">
        <v>11</v>
      </c>
      <c r="L1255">
        <v>44</v>
      </c>
      <c r="M1255" t="s">
        <v>332</v>
      </c>
      <c r="N1255">
        <v>70</v>
      </c>
      <c r="O1255" t="s">
        <v>333</v>
      </c>
      <c r="P1255" t="s">
        <v>497</v>
      </c>
      <c r="Q1255" t="s">
        <v>823</v>
      </c>
      <c r="R1255" t="s">
        <v>956</v>
      </c>
      <c r="S1255" s="2">
        <v>43509</v>
      </c>
      <c r="T1255" t="s">
        <v>962</v>
      </c>
      <c r="U1255">
        <v>0</v>
      </c>
      <c r="V1255" t="s">
        <v>973</v>
      </c>
      <c r="X1255">
        <v>0</v>
      </c>
      <c r="AA1255">
        <v>0</v>
      </c>
      <c r="AB1255">
        <v>0</v>
      </c>
      <c r="AC1255" t="s">
        <v>1049</v>
      </c>
      <c r="AG1255">
        <v>0</v>
      </c>
      <c r="AI1255">
        <v>43.80375335</v>
      </c>
      <c r="AJ1255" t="s">
        <v>973</v>
      </c>
      <c r="AL1255">
        <v>-105.23078567</v>
      </c>
      <c r="AN1255" t="s">
        <v>1330</v>
      </c>
      <c r="AO1255">
        <v>1.369364785167579</v>
      </c>
      <c r="AP1255" t="s">
        <v>1521</v>
      </c>
      <c r="AQ1255">
        <v>2019</v>
      </c>
      <c r="AR1255">
        <v>50</v>
      </c>
    </row>
    <row r="1256" spans="1:44">
      <c r="A1256" t="s">
        <v>44</v>
      </c>
      <c r="B1256" s="2">
        <v>43509</v>
      </c>
      <c r="C1256" s="2">
        <v>43642</v>
      </c>
      <c r="D1256" t="s">
        <v>122</v>
      </c>
      <c r="E1256">
        <v>60</v>
      </c>
      <c r="F1256" t="s">
        <v>223</v>
      </c>
      <c r="G1256" t="s">
        <v>300</v>
      </c>
      <c r="J1256">
        <v>1322.69995117</v>
      </c>
      <c r="K1256">
        <v>14</v>
      </c>
      <c r="L1256">
        <v>44</v>
      </c>
      <c r="M1256" t="s">
        <v>332</v>
      </c>
      <c r="N1256">
        <v>70</v>
      </c>
      <c r="O1256" t="s">
        <v>333</v>
      </c>
      <c r="P1256" t="s">
        <v>497</v>
      </c>
      <c r="Q1256" t="s">
        <v>823</v>
      </c>
      <c r="R1256" t="s">
        <v>956</v>
      </c>
      <c r="S1256" s="2">
        <v>43509</v>
      </c>
      <c r="T1256" t="s">
        <v>962</v>
      </c>
      <c r="U1256">
        <v>0</v>
      </c>
      <c r="V1256" t="s">
        <v>973</v>
      </c>
      <c r="X1256">
        <v>0</v>
      </c>
      <c r="AA1256">
        <v>0</v>
      </c>
      <c r="AB1256">
        <v>0</v>
      </c>
      <c r="AC1256" t="s">
        <v>1049</v>
      </c>
      <c r="AG1256">
        <v>0</v>
      </c>
      <c r="AI1256">
        <v>43.78920382</v>
      </c>
      <c r="AJ1256" t="s">
        <v>973</v>
      </c>
      <c r="AL1256">
        <v>-105.23080081</v>
      </c>
      <c r="AN1256" t="s">
        <v>1332</v>
      </c>
      <c r="AO1256">
        <v>1.080034900279288</v>
      </c>
      <c r="AP1256" t="s">
        <v>1526</v>
      </c>
      <c r="AQ1256">
        <v>2019</v>
      </c>
      <c r="AR1256">
        <v>50</v>
      </c>
    </row>
    <row r="1257" spans="1:44">
      <c r="A1257" t="s">
        <v>44</v>
      </c>
      <c r="B1257" s="2">
        <v>43354</v>
      </c>
      <c r="C1257" s="2">
        <v>43404</v>
      </c>
      <c r="D1257" t="s">
        <v>139</v>
      </c>
      <c r="E1257">
        <v>48</v>
      </c>
      <c r="F1257" t="s">
        <v>243</v>
      </c>
      <c r="G1257" t="s">
        <v>300</v>
      </c>
      <c r="J1257">
        <v>953.54998779</v>
      </c>
      <c r="K1257">
        <v>26</v>
      </c>
      <c r="L1257">
        <v>44</v>
      </c>
      <c r="M1257" t="s">
        <v>332</v>
      </c>
      <c r="N1257">
        <v>70</v>
      </c>
      <c r="O1257" t="s">
        <v>333</v>
      </c>
      <c r="P1257" t="s">
        <v>522</v>
      </c>
      <c r="Q1257" t="s">
        <v>858</v>
      </c>
      <c r="R1257" t="s">
        <v>956</v>
      </c>
      <c r="S1257" s="2">
        <v>43354</v>
      </c>
      <c r="T1257" t="s">
        <v>962</v>
      </c>
      <c r="U1257">
        <v>0</v>
      </c>
      <c r="V1257" t="s">
        <v>973</v>
      </c>
      <c r="X1257">
        <v>0</v>
      </c>
      <c r="AA1257">
        <v>0</v>
      </c>
      <c r="AB1257">
        <v>0</v>
      </c>
      <c r="AC1257" t="s">
        <v>1049</v>
      </c>
      <c r="AG1257">
        <v>0</v>
      </c>
      <c r="AI1257">
        <v>43.7601925</v>
      </c>
      <c r="AJ1257" t="s">
        <v>973</v>
      </c>
      <c r="AL1257">
        <v>-105.23106</v>
      </c>
      <c r="AN1257" t="s">
        <v>1358</v>
      </c>
      <c r="AO1257">
        <v>2.407679786399139</v>
      </c>
      <c r="AP1257" t="s">
        <v>1522</v>
      </c>
      <c r="AQ1257">
        <v>2018</v>
      </c>
      <c r="AR1257">
        <v>50</v>
      </c>
    </row>
    <row r="1258" spans="1:44">
      <c r="A1258" t="s">
        <v>44</v>
      </c>
      <c r="B1258" s="2">
        <v>43354</v>
      </c>
      <c r="C1258" s="2">
        <v>43404</v>
      </c>
      <c r="D1258" t="s">
        <v>139</v>
      </c>
      <c r="E1258">
        <v>48</v>
      </c>
      <c r="F1258" t="s">
        <v>243</v>
      </c>
      <c r="G1258" t="s">
        <v>300</v>
      </c>
      <c r="J1258">
        <v>953.54998779</v>
      </c>
      <c r="K1258">
        <v>26</v>
      </c>
      <c r="L1258">
        <v>44</v>
      </c>
      <c r="M1258" t="s">
        <v>332</v>
      </c>
      <c r="N1258">
        <v>70</v>
      </c>
      <c r="O1258" t="s">
        <v>333</v>
      </c>
      <c r="P1258" t="s">
        <v>522</v>
      </c>
      <c r="Q1258" t="s">
        <v>858</v>
      </c>
      <c r="R1258" t="s">
        <v>956</v>
      </c>
      <c r="S1258" s="2">
        <v>43354</v>
      </c>
      <c r="T1258" t="s">
        <v>962</v>
      </c>
      <c r="U1258">
        <v>0</v>
      </c>
      <c r="V1258" t="s">
        <v>973</v>
      </c>
      <c r="X1258">
        <v>0</v>
      </c>
      <c r="AA1258">
        <v>0</v>
      </c>
      <c r="AB1258">
        <v>0</v>
      </c>
      <c r="AC1258" t="s">
        <v>1049</v>
      </c>
      <c r="AG1258">
        <v>0</v>
      </c>
      <c r="AI1258">
        <v>43.7601925</v>
      </c>
      <c r="AJ1258" t="s">
        <v>973</v>
      </c>
      <c r="AL1258">
        <v>-105.23106</v>
      </c>
      <c r="AN1258" t="s">
        <v>1358</v>
      </c>
      <c r="AO1258">
        <v>2.407679786399139</v>
      </c>
      <c r="AP1258" t="s">
        <v>1522</v>
      </c>
      <c r="AQ1258">
        <v>2018</v>
      </c>
      <c r="AR1258">
        <v>50</v>
      </c>
    </row>
    <row r="1259" spans="1:44">
      <c r="A1259" t="s">
        <v>44</v>
      </c>
      <c r="B1259" s="2">
        <v>43354</v>
      </c>
      <c r="C1259" s="2">
        <v>43404</v>
      </c>
      <c r="D1259" t="s">
        <v>139</v>
      </c>
      <c r="E1259">
        <v>48</v>
      </c>
      <c r="F1259" t="s">
        <v>243</v>
      </c>
      <c r="G1259" t="s">
        <v>300</v>
      </c>
      <c r="J1259">
        <v>953.54998779</v>
      </c>
      <c r="K1259">
        <v>26</v>
      </c>
      <c r="L1259">
        <v>44</v>
      </c>
      <c r="M1259" t="s">
        <v>332</v>
      </c>
      <c r="N1259">
        <v>70</v>
      </c>
      <c r="O1259" t="s">
        <v>333</v>
      </c>
      <c r="P1259" t="s">
        <v>522</v>
      </c>
      <c r="Q1259" t="s">
        <v>858</v>
      </c>
      <c r="R1259" t="s">
        <v>956</v>
      </c>
      <c r="S1259" s="2">
        <v>43354</v>
      </c>
      <c r="T1259" t="s">
        <v>962</v>
      </c>
      <c r="U1259">
        <v>0</v>
      </c>
      <c r="V1259" t="s">
        <v>973</v>
      </c>
      <c r="X1259">
        <v>0</v>
      </c>
      <c r="AA1259">
        <v>0</v>
      </c>
      <c r="AB1259">
        <v>0</v>
      </c>
      <c r="AC1259" t="s">
        <v>1049</v>
      </c>
      <c r="AG1259">
        <v>0</v>
      </c>
      <c r="AI1259">
        <v>43.7601925</v>
      </c>
      <c r="AJ1259" t="s">
        <v>973</v>
      </c>
      <c r="AL1259">
        <v>-105.23106</v>
      </c>
      <c r="AN1259" t="s">
        <v>1358</v>
      </c>
      <c r="AO1259">
        <v>2.407679786399139</v>
      </c>
      <c r="AP1259" t="s">
        <v>1522</v>
      </c>
      <c r="AQ1259">
        <v>2018</v>
      </c>
      <c r="AR1259">
        <v>50</v>
      </c>
    </row>
    <row r="1260" spans="1:44">
      <c r="A1260" t="s">
        <v>44</v>
      </c>
      <c r="B1260" s="2">
        <v>43354</v>
      </c>
      <c r="C1260" s="2">
        <v>43404</v>
      </c>
      <c r="D1260" t="s">
        <v>139</v>
      </c>
      <c r="E1260">
        <v>48</v>
      </c>
      <c r="F1260" t="s">
        <v>243</v>
      </c>
      <c r="G1260" t="s">
        <v>300</v>
      </c>
      <c r="J1260">
        <v>953.54998779</v>
      </c>
      <c r="K1260">
        <v>26</v>
      </c>
      <c r="L1260">
        <v>44</v>
      </c>
      <c r="M1260" t="s">
        <v>332</v>
      </c>
      <c r="N1260">
        <v>70</v>
      </c>
      <c r="O1260" t="s">
        <v>333</v>
      </c>
      <c r="P1260" t="s">
        <v>522</v>
      </c>
      <c r="Q1260" t="s">
        <v>858</v>
      </c>
      <c r="R1260" t="s">
        <v>956</v>
      </c>
      <c r="S1260" s="2">
        <v>43354</v>
      </c>
      <c r="T1260" t="s">
        <v>962</v>
      </c>
      <c r="U1260">
        <v>0</v>
      </c>
      <c r="V1260" t="s">
        <v>973</v>
      </c>
      <c r="X1260">
        <v>0</v>
      </c>
      <c r="AA1260">
        <v>0</v>
      </c>
      <c r="AB1260">
        <v>0</v>
      </c>
      <c r="AC1260" t="s">
        <v>1049</v>
      </c>
      <c r="AG1260">
        <v>0</v>
      </c>
      <c r="AI1260">
        <v>43.7601925</v>
      </c>
      <c r="AJ1260" t="s">
        <v>973</v>
      </c>
      <c r="AL1260">
        <v>-105.23106</v>
      </c>
      <c r="AN1260" t="s">
        <v>1358</v>
      </c>
      <c r="AO1260">
        <v>2.407679786399139</v>
      </c>
      <c r="AP1260" t="s">
        <v>1522</v>
      </c>
      <c r="AQ1260">
        <v>2018</v>
      </c>
      <c r="AR1260">
        <v>50</v>
      </c>
    </row>
    <row r="1261" spans="1:44">
      <c r="A1261" t="s">
        <v>44</v>
      </c>
      <c r="B1261" s="2">
        <v>43192</v>
      </c>
      <c r="C1261" s="2">
        <v>43224</v>
      </c>
      <c r="D1261" t="s">
        <v>125</v>
      </c>
      <c r="E1261">
        <v>60</v>
      </c>
      <c r="F1261" t="s">
        <v>224</v>
      </c>
      <c r="G1261" t="s">
        <v>284</v>
      </c>
      <c r="H1261">
        <v>0.1666</v>
      </c>
      <c r="J1261">
        <v>35.27999877</v>
      </c>
      <c r="K1261">
        <v>18</v>
      </c>
      <c r="L1261">
        <v>44</v>
      </c>
      <c r="M1261" t="s">
        <v>332</v>
      </c>
      <c r="N1261">
        <v>69</v>
      </c>
      <c r="O1261" t="s">
        <v>333</v>
      </c>
      <c r="P1261" t="s">
        <v>498</v>
      </c>
      <c r="Q1261" t="s">
        <v>824</v>
      </c>
      <c r="R1261" t="s">
        <v>954</v>
      </c>
      <c r="S1261" s="2">
        <v>43192</v>
      </c>
      <c r="T1261" t="s">
        <v>962</v>
      </c>
      <c r="U1261">
        <v>0</v>
      </c>
      <c r="V1261" t="s">
        <v>973</v>
      </c>
      <c r="X1261">
        <v>0</v>
      </c>
      <c r="AA1261">
        <v>0</v>
      </c>
      <c r="AB1261">
        <v>0</v>
      </c>
      <c r="AC1261" t="s">
        <v>1054</v>
      </c>
      <c r="AG1261">
        <v>0</v>
      </c>
      <c r="AI1261">
        <v>43.78940628</v>
      </c>
      <c r="AJ1261" t="s">
        <v>973</v>
      </c>
      <c r="AL1261">
        <v>-105.19079845</v>
      </c>
      <c r="AN1261" t="s">
        <v>1336</v>
      </c>
      <c r="AO1261">
        <v>0.9396693111116843</v>
      </c>
      <c r="AP1261" t="s">
        <v>1520</v>
      </c>
      <c r="AQ1261">
        <v>2018</v>
      </c>
      <c r="AR1261">
        <v>50</v>
      </c>
    </row>
    <row r="1262" spans="1:44">
      <c r="A1262" t="s">
        <v>44</v>
      </c>
      <c r="C1262" s="2">
        <v>43782</v>
      </c>
      <c r="D1262" t="s">
        <v>81</v>
      </c>
      <c r="E1262">
        <v>60</v>
      </c>
      <c r="F1262" t="s">
        <v>156</v>
      </c>
      <c r="G1262" t="s">
        <v>300</v>
      </c>
      <c r="H1262">
        <v>0.1667</v>
      </c>
      <c r="I1262">
        <v>30960</v>
      </c>
      <c r="J1262">
        <v>120</v>
      </c>
      <c r="K1262">
        <v>12</v>
      </c>
      <c r="L1262">
        <v>44</v>
      </c>
      <c r="M1262" t="s">
        <v>332</v>
      </c>
      <c r="N1262">
        <v>70</v>
      </c>
      <c r="O1262" t="s">
        <v>333</v>
      </c>
      <c r="P1262" t="s">
        <v>481</v>
      </c>
      <c r="Q1262" t="s">
        <v>804</v>
      </c>
      <c r="R1262" t="s">
        <v>954</v>
      </c>
      <c r="S1262" s="2">
        <v>43782</v>
      </c>
      <c r="T1262" t="s">
        <v>962</v>
      </c>
      <c r="U1262">
        <v>0</v>
      </c>
      <c r="V1262" t="s">
        <v>973</v>
      </c>
      <c r="X1262">
        <v>0</v>
      </c>
      <c r="AA1262">
        <v>0</v>
      </c>
      <c r="AB1262">
        <v>1</v>
      </c>
      <c r="AC1262" t="s">
        <v>1049</v>
      </c>
      <c r="AG1262">
        <v>0</v>
      </c>
      <c r="AI1262">
        <v>43.80379544</v>
      </c>
      <c r="AJ1262" t="s">
        <v>973</v>
      </c>
      <c r="AL1262">
        <v>-105.21072726</v>
      </c>
      <c r="AN1262" t="s">
        <v>1325</v>
      </c>
      <c r="AO1262">
        <v>0.4150614505261899</v>
      </c>
      <c r="AP1262" t="s">
        <v>1522</v>
      </c>
      <c r="AQ1262">
        <v>2019</v>
      </c>
      <c r="AR1262">
        <v>49</v>
      </c>
    </row>
    <row r="1263" spans="1:44">
      <c r="A1263" t="s">
        <v>44</v>
      </c>
      <c r="C1263" s="2">
        <v>43782</v>
      </c>
      <c r="D1263" t="s">
        <v>81</v>
      </c>
      <c r="E1263">
        <v>60</v>
      </c>
      <c r="F1263" t="s">
        <v>156</v>
      </c>
      <c r="G1263" t="s">
        <v>300</v>
      </c>
      <c r="H1263">
        <v>0.1667</v>
      </c>
      <c r="I1263">
        <v>30960</v>
      </c>
      <c r="J1263">
        <v>120</v>
      </c>
      <c r="K1263">
        <v>12</v>
      </c>
      <c r="L1263">
        <v>44</v>
      </c>
      <c r="M1263" t="s">
        <v>332</v>
      </c>
      <c r="N1263">
        <v>70</v>
      </c>
      <c r="O1263" t="s">
        <v>333</v>
      </c>
      <c r="P1263" t="s">
        <v>481</v>
      </c>
      <c r="Q1263" t="s">
        <v>804</v>
      </c>
      <c r="R1263" t="s">
        <v>954</v>
      </c>
      <c r="S1263" s="2">
        <v>43782</v>
      </c>
      <c r="T1263" t="s">
        <v>962</v>
      </c>
      <c r="U1263">
        <v>0</v>
      </c>
      <c r="V1263" t="s">
        <v>973</v>
      </c>
      <c r="X1263">
        <v>0</v>
      </c>
      <c r="AA1263">
        <v>0</v>
      </c>
      <c r="AB1263">
        <v>1</v>
      </c>
      <c r="AC1263" t="s">
        <v>1049</v>
      </c>
      <c r="AG1263">
        <v>0</v>
      </c>
      <c r="AI1263">
        <v>43.80379544</v>
      </c>
      <c r="AJ1263" t="s">
        <v>973</v>
      </c>
      <c r="AL1263">
        <v>-105.21072726</v>
      </c>
      <c r="AN1263" t="s">
        <v>1325</v>
      </c>
      <c r="AO1263">
        <v>0.4150614505261899</v>
      </c>
      <c r="AP1263" t="s">
        <v>1522</v>
      </c>
      <c r="AQ1263">
        <v>2019</v>
      </c>
      <c r="AR1263">
        <v>49</v>
      </c>
    </row>
    <row r="1264" spans="1:44">
      <c r="A1264" t="s">
        <v>44</v>
      </c>
      <c r="C1264" s="2">
        <v>43782</v>
      </c>
      <c r="D1264" t="s">
        <v>81</v>
      </c>
      <c r="E1264">
        <v>60</v>
      </c>
      <c r="F1264" t="s">
        <v>156</v>
      </c>
      <c r="G1264" t="s">
        <v>300</v>
      </c>
      <c r="H1264">
        <v>0.1667</v>
      </c>
      <c r="I1264">
        <v>10320</v>
      </c>
      <c r="J1264">
        <v>40</v>
      </c>
      <c r="K1264">
        <v>2</v>
      </c>
      <c r="L1264">
        <v>44</v>
      </c>
      <c r="M1264" t="s">
        <v>332</v>
      </c>
      <c r="N1264">
        <v>70</v>
      </c>
      <c r="O1264" t="s">
        <v>333</v>
      </c>
      <c r="P1264" t="s">
        <v>482</v>
      </c>
      <c r="Q1264" t="s">
        <v>805</v>
      </c>
      <c r="R1264" t="s">
        <v>954</v>
      </c>
      <c r="S1264" s="2">
        <v>43782</v>
      </c>
      <c r="T1264" t="s">
        <v>962</v>
      </c>
      <c r="U1264">
        <v>0</v>
      </c>
      <c r="V1264" t="s">
        <v>973</v>
      </c>
      <c r="X1264">
        <v>0</v>
      </c>
      <c r="AA1264">
        <v>0</v>
      </c>
      <c r="AB1264">
        <v>1</v>
      </c>
      <c r="AC1264" t="s">
        <v>1049</v>
      </c>
      <c r="AG1264">
        <v>0</v>
      </c>
      <c r="AI1264">
        <v>43.8182571</v>
      </c>
      <c r="AJ1264" t="s">
        <v>973</v>
      </c>
      <c r="AL1264">
        <v>-105.23080867</v>
      </c>
      <c r="AN1264" t="s">
        <v>1326</v>
      </c>
      <c r="AO1264">
        <v>1.273807175106426</v>
      </c>
      <c r="AP1264" t="s">
        <v>1521</v>
      </c>
      <c r="AQ1264">
        <v>2019</v>
      </c>
      <c r="AR1264">
        <v>49</v>
      </c>
    </row>
    <row r="1265" spans="1:44">
      <c r="A1265" t="s">
        <v>44</v>
      </c>
      <c r="C1265" s="2">
        <v>43361</v>
      </c>
      <c r="D1265" t="s">
        <v>103</v>
      </c>
      <c r="E1265">
        <v>120</v>
      </c>
      <c r="F1265" t="s">
        <v>149</v>
      </c>
      <c r="G1265" t="s">
        <v>300</v>
      </c>
      <c r="H1265">
        <v>0.125</v>
      </c>
      <c r="I1265">
        <v>3111</v>
      </c>
      <c r="J1265">
        <v>341.19000244</v>
      </c>
      <c r="K1265">
        <v>34</v>
      </c>
      <c r="L1265">
        <v>45</v>
      </c>
      <c r="M1265" t="s">
        <v>332</v>
      </c>
      <c r="N1265">
        <v>70</v>
      </c>
      <c r="O1265" t="s">
        <v>333</v>
      </c>
      <c r="P1265" t="s">
        <v>483</v>
      </c>
      <c r="Q1265" t="s">
        <v>806</v>
      </c>
      <c r="R1265" t="s">
        <v>954</v>
      </c>
      <c r="S1265" s="2">
        <v>43361</v>
      </c>
      <c r="T1265" t="s">
        <v>962</v>
      </c>
      <c r="U1265">
        <v>0</v>
      </c>
      <c r="V1265" t="s">
        <v>973</v>
      </c>
      <c r="X1265">
        <v>0</v>
      </c>
      <c r="AA1265">
        <v>1</v>
      </c>
      <c r="AB1265">
        <v>0</v>
      </c>
      <c r="AC1265" t="s">
        <v>1050</v>
      </c>
      <c r="AG1265">
        <v>0</v>
      </c>
      <c r="AI1265">
        <v>43.83287132</v>
      </c>
      <c r="AJ1265" t="s">
        <v>973</v>
      </c>
      <c r="AL1265">
        <v>-105.25502541</v>
      </c>
      <c r="AN1265" t="s">
        <v>1327</v>
      </c>
      <c r="AO1265">
        <v>2.834336346138446</v>
      </c>
      <c r="AP1265" t="s">
        <v>1521</v>
      </c>
      <c r="AQ1265">
        <v>2018</v>
      </c>
      <c r="AR1265">
        <v>49</v>
      </c>
    </row>
    <row r="1266" spans="1:44">
      <c r="A1266" t="s">
        <v>44</v>
      </c>
      <c r="C1266" s="2">
        <v>43361</v>
      </c>
      <c r="D1266" t="s">
        <v>103</v>
      </c>
      <c r="E1266">
        <v>120</v>
      </c>
      <c r="F1266" t="s">
        <v>149</v>
      </c>
      <c r="G1266" t="s">
        <v>301</v>
      </c>
      <c r="H1266">
        <v>0.125</v>
      </c>
      <c r="I1266">
        <v>2605</v>
      </c>
      <c r="J1266">
        <v>1117.31994628</v>
      </c>
      <c r="K1266">
        <v>34</v>
      </c>
      <c r="L1266">
        <v>45</v>
      </c>
      <c r="M1266" t="s">
        <v>332</v>
      </c>
      <c r="N1266">
        <v>70</v>
      </c>
      <c r="O1266" t="s">
        <v>333</v>
      </c>
      <c r="P1266" t="s">
        <v>484</v>
      </c>
      <c r="Q1266" t="s">
        <v>807</v>
      </c>
      <c r="R1266" t="s">
        <v>954</v>
      </c>
      <c r="S1266" s="2">
        <v>43361</v>
      </c>
      <c r="T1266" t="s">
        <v>962</v>
      </c>
      <c r="U1266">
        <v>0</v>
      </c>
      <c r="V1266" t="s">
        <v>973</v>
      </c>
      <c r="X1266">
        <v>0</v>
      </c>
      <c r="AA1266">
        <v>1</v>
      </c>
      <c r="AB1266">
        <v>0</v>
      </c>
      <c r="AC1266" t="s">
        <v>1051</v>
      </c>
      <c r="AG1266">
        <v>0</v>
      </c>
      <c r="AI1266">
        <v>43.83287132</v>
      </c>
      <c r="AJ1266" t="s">
        <v>973</v>
      </c>
      <c r="AL1266">
        <v>-105.25502541</v>
      </c>
      <c r="AN1266" t="s">
        <v>1327</v>
      </c>
      <c r="AO1266">
        <v>2.834336346138446</v>
      </c>
      <c r="AP1266" t="s">
        <v>1521</v>
      </c>
      <c r="AQ1266">
        <v>2018</v>
      </c>
      <c r="AR1266">
        <v>49</v>
      </c>
    </row>
    <row r="1267" spans="1:44">
      <c r="A1267" t="s">
        <v>44</v>
      </c>
      <c r="C1267" s="2">
        <v>43361</v>
      </c>
      <c r="D1267" t="s">
        <v>103</v>
      </c>
      <c r="E1267">
        <v>120</v>
      </c>
      <c r="F1267" t="s">
        <v>149</v>
      </c>
      <c r="G1267" t="s">
        <v>301</v>
      </c>
      <c r="H1267">
        <v>0.125</v>
      </c>
      <c r="I1267">
        <v>2605</v>
      </c>
      <c r="J1267">
        <v>1117.31994628</v>
      </c>
      <c r="K1267">
        <v>35</v>
      </c>
      <c r="L1267">
        <v>45</v>
      </c>
      <c r="M1267" t="s">
        <v>332</v>
      </c>
      <c r="N1267">
        <v>70</v>
      </c>
      <c r="O1267" t="s">
        <v>333</v>
      </c>
      <c r="P1267" t="s">
        <v>484</v>
      </c>
      <c r="Q1267" t="s">
        <v>807</v>
      </c>
      <c r="R1267" t="s">
        <v>954</v>
      </c>
      <c r="S1267" s="2">
        <v>43361</v>
      </c>
      <c r="T1267" t="s">
        <v>962</v>
      </c>
      <c r="U1267">
        <v>0</v>
      </c>
      <c r="V1267" t="s">
        <v>973</v>
      </c>
      <c r="X1267">
        <v>0</v>
      </c>
      <c r="AA1267">
        <v>1</v>
      </c>
      <c r="AB1267">
        <v>0</v>
      </c>
      <c r="AC1267" t="s">
        <v>1051</v>
      </c>
      <c r="AG1267">
        <v>0</v>
      </c>
      <c r="AI1267">
        <v>43.83292868</v>
      </c>
      <c r="AJ1267" t="s">
        <v>973</v>
      </c>
      <c r="AL1267">
        <v>-105.23440999</v>
      </c>
      <c r="AN1267" t="s">
        <v>1328</v>
      </c>
      <c r="AO1267">
        <v>2.073741372810631</v>
      </c>
      <c r="AP1267" t="s">
        <v>1521</v>
      </c>
      <c r="AQ1267">
        <v>2018</v>
      </c>
      <c r="AR1267">
        <v>49</v>
      </c>
    </row>
    <row r="1268" spans="1:44">
      <c r="A1268" t="s">
        <v>44</v>
      </c>
      <c r="C1268" s="2">
        <v>43180</v>
      </c>
      <c r="D1268" t="s">
        <v>49</v>
      </c>
      <c r="E1268">
        <v>120</v>
      </c>
      <c r="F1268" t="s">
        <v>149</v>
      </c>
      <c r="G1268" t="s">
        <v>300</v>
      </c>
      <c r="H1268">
        <v>0.125</v>
      </c>
      <c r="I1268">
        <v>891</v>
      </c>
      <c r="J1268">
        <v>682.5700000000001</v>
      </c>
      <c r="K1268">
        <v>3</v>
      </c>
      <c r="L1268">
        <v>44</v>
      </c>
      <c r="M1268" t="s">
        <v>332</v>
      </c>
      <c r="N1268">
        <v>70</v>
      </c>
      <c r="O1268" t="s">
        <v>333</v>
      </c>
      <c r="P1268" t="s">
        <v>485</v>
      </c>
      <c r="Q1268" t="s">
        <v>808</v>
      </c>
      <c r="R1268" t="s">
        <v>954</v>
      </c>
      <c r="S1268" s="2">
        <v>43180</v>
      </c>
      <c r="T1268" t="s">
        <v>962</v>
      </c>
      <c r="U1268">
        <v>0</v>
      </c>
      <c r="V1268" t="s">
        <v>973</v>
      </c>
      <c r="X1268">
        <v>0</v>
      </c>
      <c r="AA1268">
        <v>1</v>
      </c>
      <c r="AB1268">
        <v>0</v>
      </c>
      <c r="AC1268" t="s">
        <v>1052</v>
      </c>
      <c r="AG1268">
        <v>0</v>
      </c>
      <c r="AI1268">
        <v>43.81819593</v>
      </c>
      <c r="AJ1268" t="s">
        <v>973</v>
      </c>
      <c r="AL1268">
        <v>-105.25099678</v>
      </c>
      <c r="AN1268" t="s">
        <v>1329</v>
      </c>
      <c r="AO1268">
        <v>2.214027958439961</v>
      </c>
      <c r="AP1268" t="s">
        <v>1521</v>
      </c>
      <c r="AQ1268">
        <v>2018</v>
      </c>
      <c r="AR1268">
        <v>49</v>
      </c>
    </row>
    <row r="1269" spans="1:44">
      <c r="A1269" t="s">
        <v>44</v>
      </c>
      <c r="C1269" s="2">
        <v>43180</v>
      </c>
      <c r="D1269" t="s">
        <v>49</v>
      </c>
      <c r="E1269">
        <v>120</v>
      </c>
      <c r="F1269" t="s">
        <v>149</v>
      </c>
      <c r="G1269" t="s">
        <v>300</v>
      </c>
      <c r="H1269">
        <v>0.125</v>
      </c>
      <c r="I1269">
        <v>891</v>
      </c>
      <c r="J1269">
        <v>682.5700000000001</v>
      </c>
      <c r="K1269">
        <v>2</v>
      </c>
      <c r="L1269">
        <v>44</v>
      </c>
      <c r="M1269" t="s">
        <v>332</v>
      </c>
      <c r="N1269">
        <v>70</v>
      </c>
      <c r="O1269" t="s">
        <v>333</v>
      </c>
      <c r="P1269" t="s">
        <v>485</v>
      </c>
      <c r="Q1269" t="s">
        <v>808</v>
      </c>
      <c r="R1269" t="s">
        <v>954</v>
      </c>
      <c r="S1269" s="2">
        <v>43180</v>
      </c>
      <c r="T1269" t="s">
        <v>962</v>
      </c>
      <c r="U1269">
        <v>0</v>
      </c>
      <c r="V1269" t="s">
        <v>973</v>
      </c>
      <c r="X1269">
        <v>0</v>
      </c>
      <c r="AA1269">
        <v>1</v>
      </c>
      <c r="AB1269">
        <v>0</v>
      </c>
      <c r="AC1269" t="s">
        <v>1052</v>
      </c>
      <c r="AG1269">
        <v>0</v>
      </c>
      <c r="AI1269">
        <v>43.8182571</v>
      </c>
      <c r="AJ1269" t="s">
        <v>973</v>
      </c>
      <c r="AL1269">
        <v>-105.23080867</v>
      </c>
      <c r="AN1269" t="s">
        <v>1326</v>
      </c>
      <c r="AO1269">
        <v>1.273807175106426</v>
      </c>
      <c r="AP1269" t="s">
        <v>1521</v>
      </c>
      <c r="AQ1269">
        <v>2018</v>
      </c>
      <c r="AR1269">
        <v>49</v>
      </c>
    </row>
    <row r="1270" spans="1:44">
      <c r="A1270" t="s">
        <v>44</v>
      </c>
      <c r="C1270" s="2">
        <v>43180</v>
      </c>
      <c r="D1270" t="s">
        <v>49</v>
      </c>
      <c r="E1270">
        <v>120</v>
      </c>
      <c r="F1270" t="s">
        <v>149</v>
      </c>
      <c r="G1270" t="s">
        <v>300</v>
      </c>
      <c r="H1270">
        <v>0.125</v>
      </c>
      <c r="I1270">
        <v>796</v>
      </c>
      <c r="J1270">
        <v>1823.36</v>
      </c>
      <c r="K1270">
        <v>11</v>
      </c>
      <c r="L1270">
        <v>44</v>
      </c>
      <c r="M1270" t="s">
        <v>332</v>
      </c>
      <c r="N1270">
        <v>70</v>
      </c>
      <c r="O1270" t="s">
        <v>333</v>
      </c>
      <c r="P1270" t="s">
        <v>486</v>
      </c>
      <c r="Q1270" t="s">
        <v>809</v>
      </c>
      <c r="R1270" t="s">
        <v>954</v>
      </c>
      <c r="S1270" s="2">
        <v>43180</v>
      </c>
      <c r="T1270" t="s">
        <v>962</v>
      </c>
      <c r="U1270">
        <v>0</v>
      </c>
      <c r="V1270" t="s">
        <v>973</v>
      </c>
      <c r="X1270">
        <v>0</v>
      </c>
      <c r="AA1270">
        <v>1</v>
      </c>
      <c r="AB1270">
        <v>0</v>
      </c>
      <c r="AC1270" t="s">
        <v>1052</v>
      </c>
      <c r="AG1270">
        <v>0</v>
      </c>
      <c r="AI1270">
        <v>43.80375335</v>
      </c>
      <c r="AJ1270" t="s">
        <v>973</v>
      </c>
      <c r="AL1270">
        <v>-105.23078567</v>
      </c>
      <c r="AN1270" t="s">
        <v>1330</v>
      </c>
      <c r="AO1270">
        <v>1.191550974702767</v>
      </c>
      <c r="AP1270" t="s">
        <v>1522</v>
      </c>
      <c r="AQ1270">
        <v>2018</v>
      </c>
      <c r="AR1270">
        <v>49</v>
      </c>
    </row>
    <row r="1271" spans="1:44">
      <c r="A1271" t="s">
        <v>44</v>
      </c>
      <c r="C1271" s="2">
        <v>43180</v>
      </c>
      <c r="D1271" t="s">
        <v>49</v>
      </c>
      <c r="E1271">
        <v>120</v>
      </c>
      <c r="F1271" t="s">
        <v>149</v>
      </c>
      <c r="G1271" t="s">
        <v>300</v>
      </c>
      <c r="H1271">
        <v>0.125</v>
      </c>
      <c r="I1271">
        <v>796</v>
      </c>
      <c r="J1271">
        <v>1823.36</v>
      </c>
      <c r="K1271">
        <v>15</v>
      </c>
      <c r="L1271">
        <v>44</v>
      </c>
      <c r="M1271" t="s">
        <v>332</v>
      </c>
      <c r="N1271">
        <v>70</v>
      </c>
      <c r="O1271" t="s">
        <v>333</v>
      </c>
      <c r="P1271" t="s">
        <v>486</v>
      </c>
      <c r="Q1271" t="s">
        <v>809</v>
      </c>
      <c r="R1271" t="s">
        <v>954</v>
      </c>
      <c r="S1271" s="2">
        <v>43180</v>
      </c>
      <c r="T1271" t="s">
        <v>962</v>
      </c>
      <c r="U1271">
        <v>0</v>
      </c>
      <c r="V1271" t="s">
        <v>973</v>
      </c>
      <c r="X1271">
        <v>0</v>
      </c>
      <c r="AA1271">
        <v>1</v>
      </c>
      <c r="AB1271">
        <v>0</v>
      </c>
      <c r="AC1271" t="s">
        <v>1052</v>
      </c>
      <c r="AG1271">
        <v>0</v>
      </c>
      <c r="AI1271">
        <v>43.78910068</v>
      </c>
      <c r="AJ1271" t="s">
        <v>973</v>
      </c>
      <c r="AL1271">
        <v>-105.25107285</v>
      </c>
      <c r="AN1271" t="s">
        <v>1331</v>
      </c>
      <c r="AO1271">
        <v>2.56067296069253</v>
      </c>
      <c r="AP1271" t="s">
        <v>1522</v>
      </c>
      <c r="AQ1271">
        <v>2018</v>
      </c>
      <c r="AR1271">
        <v>49</v>
      </c>
    </row>
    <row r="1272" spans="1:44">
      <c r="A1272" t="s">
        <v>44</v>
      </c>
      <c r="C1272" s="2">
        <v>43180</v>
      </c>
      <c r="D1272" t="s">
        <v>49</v>
      </c>
      <c r="E1272">
        <v>120</v>
      </c>
      <c r="F1272" t="s">
        <v>149</v>
      </c>
      <c r="G1272" t="s">
        <v>300</v>
      </c>
      <c r="H1272">
        <v>0.125</v>
      </c>
      <c r="I1272">
        <v>796</v>
      </c>
      <c r="J1272">
        <v>1823.36</v>
      </c>
      <c r="K1272">
        <v>14</v>
      </c>
      <c r="L1272">
        <v>44</v>
      </c>
      <c r="M1272" t="s">
        <v>332</v>
      </c>
      <c r="N1272">
        <v>70</v>
      </c>
      <c r="O1272" t="s">
        <v>333</v>
      </c>
      <c r="P1272" t="s">
        <v>486</v>
      </c>
      <c r="Q1272" t="s">
        <v>809</v>
      </c>
      <c r="R1272" t="s">
        <v>954</v>
      </c>
      <c r="S1272" s="2">
        <v>43180</v>
      </c>
      <c r="T1272" t="s">
        <v>962</v>
      </c>
      <c r="U1272">
        <v>0</v>
      </c>
      <c r="V1272" t="s">
        <v>973</v>
      </c>
      <c r="X1272">
        <v>0</v>
      </c>
      <c r="AA1272">
        <v>1</v>
      </c>
      <c r="AB1272">
        <v>0</v>
      </c>
      <c r="AC1272" t="s">
        <v>1052</v>
      </c>
      <c r="AG1272">
        <v>0</v>
      </c>
      <c r="AI1272">
        <v>43.78920382</v>
      </c>
      <c r="AJ1272" t="s">
        <v>973</v>
      </c>
      <c r="AL1272">
        <v>-105.23080081</v>
      </c>
      <c r="AN1272" t="s">
        <v>1332</v>
      </c>
      <c r="AO1272">
        <v>1.798305161384231</v>
      </c>
      <c r="AP1272" t="s">
        <v>1522</v>
      </c>
      <c r="AQ1272">
        <v>2018</v>
      </c>
      <c r="AR1272">
        <v>49</v>
      </c>
    </row>
    <row r="1273" spans="1:44">
      <c r="A1273" t="s">
        <v>44</v>
      </c>
      <c r="C1273" s="2">
        <v>43180</v>
      </c>
      <c r="D1273" t="s">
        <v>49</v>
      </c>
      <c r="E1273">
        <v>120</v>
      </c>
      <c r="F1273" t="s">
        <v>149</v>
      </c>
      <c r="G1273" t="s">
        <v>300</v>
      </c>
      <c r="H1273">
        <v>0.125</v>
      </c>
      <c r="I1273">
        <v>796</v>
      </c>
      <c r="J1273">
        <v>1823.36</v>
      </c>
      <c r="K1273">
        <v>12</v>
      </c>
      <c r="L1273">
        <v>44</v>
      </c>
      <c r="M1273" t="s">
        <v>332</v>
      </c>
      <c r="N1273">
        <v>70</v>
      </c>
      <c r="O1273" t="s">
        <v>333</v>
      </c>
      <c r="P1273" t="s">
        <v>486</v>
      </c>
      <c r="Q1273" t="s">
        <v>809</v>
      </c>
      <c r="R1273" t="s">
        <v>954</v>
      </c>
      <c r="S1273" s="2">
        <v>43180</v>
      </c>
      <c r="T1273" t="s">
        <v>962</v>
      </c>
      <c r="U1273">
        <v>0</v>
      </c>
      <c r="V1273" t="s">
        <v>973</v>
      </c>
      <c r="X1273">
        <v>0</v>
      </c>
      <c r="AA1273">
        <v>1</v>
      </c>
      <c r="AB1273">
        <v>0</v>
      </c>
      <c r="AC1273" t="s">
        <v>1052</v>
      </c>
      <c r="AG1273">
        <v>0</v>
      </c>
      <c r="AI1273">
        <v>43.80379544</v>
      </c>
      <c r="AJ1273" t="s">
        <v>973</v>
      </c>
      <c r="AL1273">
        <v>-105.21072726</v>
      </c>
      <c r="AN1273" t="s">
        <v>1325</v>
      </c>
      <c r="AO1273">
        <v>0.4150614505261899</v>
      </c>
      <c r="AP1273" t="s">
        <v>1522</v>
      </c>
      <c r="AQ1273">
        <v>2018</v>
      </c>
      <c r="AR1273">
        <v>49</v>
      </c>
    </row>
    <row r="1274" spans="1:44">
      <c r="A1274" t="s">
        <v>44</v>
      </c>
      <c r="C1274" s="2">
        <v>43180</v>
      </c>
      <c r="D1274" t="s">
        <v>49</v>
      </c>
      <c r="E1274">
        <v>120</v>
      </c>
      <c r="F1274" t="s">
        <v>149</v>
      </c>
      <c r="G1274" t="s">
        <v>300</v>
      </c>
      <c r="H1274">
        <v>0.125</v>
      </c>
      <c r="I1274">
        <v>796</v>
      </c>
      <c r="J1274">
        <v>1823.36</v>
      </c>
      <c r="K1274">
        <v>10</v>
      </c>
      <c r="L1274">
        <v>44</v>
      </c>
      <c r="M1274" t="s">
        <v>332</v>
      </c>
      <c r="N1274">
        <v>70</v>
      </c>
      <c r="O1274" t="s">
        <v>333</v>
      </c>
      <c r="P1274" t="s">
        <v>486</v>
      </c>
      <c r="Q1274" t="s">
        <v>809</v>
      </c>
      <c r="R1274" t="s">
        <v>954</v>
      </c>
      <c r="S1274" s="2">
        <v>43180</v>
      </c>
      <c r="T1274" t="s">
        <v>962</v>
      </c>
      <c r="U1274">
        <v>0</v>
      </c>
      <c r="V1274" t="s">
        <v>973</v>
      </c>
      <c r="X1274">
        <v>0</v>
      </c>
      <c r="AA1274">
        <v>1</v>
      </c>
      <c r="AB1274">
        <v>0</v>
      </c>
      <c r="AC1274" t="s">
        <v>1052</v>
      </c>
      <c r="AG1274">
        <v>0</v>
      </c>
      <c r="AI1274">
        <v>43.80370743</v>
      </c>
      <c r="AJ1274" t="s">
        <v>973</v>
      </c>
      <c r="AL1274">
        <v>-105.25105008</v>
      </c>
      <c r="AN1274" t="s">
        <v>1333</v>
      </c>
      <c r="AO1274">
        <v>2.17289505673273</v>
      </c>
      <c r="AP1274" t="s">
        <v>1522</v>
      </c>
      <c r="AQ1274">
        <v>2018</v>
      </c>
      <c r="AR1274">
        <v>49</v>
      </c>
    </row>
    <row r="1275" spans="1:44">
      <c r="A1275" t="s">
        <v>44</v>
      </c>
      <c r="C1275" s="2">
        <v>43361</v>
      </c>
      <c r="D1275" t="s">
        <v>103</v>
      </c>
      <c r="E1275">
        <v>120</v>
      </c>
      <c r="F1275" t="s">
        <v>149</v>
      </c>
      <c r="G1275" t="s">
        <v>301</v>
      </c>
      <c r="H1275">
        <v>0.125</v>
      </c>
      <c r="I1275">
        <v>605</v>
      </c>
      <c r="J1275">
        <v>1066.91003417</v>
      </c>
      <c r="K1275">
        <v>26</v>
      </c>
      <c r="L1275">
        <v>45</v>
      </c>
      <c r="M1275" t="s">
        <v>332</v>
      </c>
      <c r="N1275">
        <v>70</v>
      </c>
      <c r="O1275" t="s">
        <v>333</v>
      </c>
      <c r="P1275" t="s">
        <v>487</v>
      </c>
      <c r="Q1275" t="s">
        <v>810</v>
      </c>
      <c r="R1275" t="s">
        <v>954</v>
      </c>
      <c r="S1275" s="2">
        <v>43361</v>
      </c>
      <c r="T1275" t="s">
        <v>962</v>
      </c>
      <c r="U1275">
        <v>0</v>
      </c>
      <c r="V1275" t="s">
        <v>973</v>
      </c>
      <c r="X1275">
        <v>0</v>
      </c>
      <c r="AA1275">
        <v>1</v>
      </c>
      <c r="AB1275">
        <v>0</v>
      </c>
      <c r="AC1275" t="s">
        <v>1051</v>
      </c>
      <c r="AG1275">
        <v>0</v>
      </c>
      <c r="AI1275">
        <v>43.84771472</v>
      </c>
      <c r="AJ1275" t="s">
        <v>973</v>
      </c>
      <c r="AL1275">
        <v>-105.2340744</v>
      </c>
      <c r="AN1275" t="s">
        <v>1334</v>
      </c>
      <c r="AO1275">
        <v>2.930880626931031</v>
      </c>
      <c r="AP1275" t="s">
        <v>1521</v>
      </c>
      <c r="AQ1275">
        <v>2018</v>
      </c>
      <c r="AR1275">
        <v>49</v>
      </c>
    </row>
    <row r="1276" spans="1:44">
      <c r="A1276" t="s">
        <v>44</v>
      </c>
      <c r="C1276" s="2">
        <v>43914</v>
      </c>
      <c r="D1276" t="s">
        <v>57</v>
      </c>
      <c r="E1276">
        <v>120</v>
      </c>
      <c r="F1276" t="s">
        <v>149</v>
      </c>
      <c r="G1276" t="s">
        <v>300</v>
      </c>
      <c r="H1276">
        <v>0.125</v>
      </c>
      <c r="I1276">
        <v>352</v>
      </c>
      <c r="J1276">
        <v>529.96002197</v>
      </c>
      <c r="K1276">
        <v>23</v>
      </c>
      <c r="L1276">
        <v>44</v>
      </c>
      <c r="M1276" t="s">
        <v>332</v>
      </c>
      <c r="N1276">
        <v>70</v>
      </c>
      <c r="O1276" t="s">
        <v>333</v>
      </c>
      <c r="P1276" t="s">
        <v>488</v>
      </c>
      <c r="Q1276" t="s">
        <v>811</v>
      </c>
      <c r="R1276" t="s">
        <v>954</v>
      </c>
      <c r="S1276" s="2">
        <v>43914</v>
      </c>
      <c r="T1276" t="s">
        <v>962</v>
      </c>
      <c r="U1276">
        <v>0</v>
      </c>
      <c r="V1276" t="s">
        <v>973</v>
      </c>
      <c r="X1276">
        <v>0</v>
      </c>
      <c r="AA1276">
        <v>1</v>
      </c>
      <c r="AB1276">
        <v>0</v>
      </c>
      <c r="AC1276" t="s">
        <v>1050</v>
      </c>
      <c r="AG1276">
        <v>0</v>
      </c>
      <c r="AI1276">
        <v>43.77469625</v>
      </c>
      <c r="AJ1276" t="s">
        <v>973</v>
      </c>
      <c r="AL1276">
        <v>-105.23089226</v>
      </c>
      <c r="AN1276" t="s">
        <v>1335</v>
      </c>
      <c r="AO1276">
        <v>2.656890680743907</v>
      </c>
      <c r="AP1276" t="s">
        <v>1522</v>
      </c>
      <c r="AQ1276">
        <v>2020</v>
      </c>
      <c r="AR1276">
        <v>49</v>
      </c>
    </row>
    <row r="1277" spans="1:44">
      <c r="A1277" t="s">
        <v>44</v>
      </c>
      <c r="C1277" s="2">
        <v>43173</v>
      </c>
      <c r="D1277" t="s">
        <v>119</v>
      </c>
      <c r="E1277">
        <v>60</v>
      </c>
      <c r="F1277" t="s">
        <v>156</v>
      </c>
      <c r="G1277" t="s">
        <v>284</v>
      </c>
      <c r="H1277">
        <v>0.1667</v>
      </c>
      <c r="I1277">
        <v>111</v>
      </c>
      <c r="J1277">
        <v>35.27999877</v>
      </c>
      <c r="K1277">
        <v>18</v>
      </c>
      <c r="L1277">
        <v>44</v>
      </c>
      <c r="M1277" t="s">
        <v>332</v>
      </c>
      <c r="N1277">
        <v>69</v>
      </c>
      <c r="O1277" t="s">
        <v>333</v>
      </c>
      <c r="P1277" t="s">
        <v>419</v>
      </c>
      <c r="Q1277" t="s">
        <v>812</v>
      </c>
      <c r="R1277" t="s">
        <v>954</v>
      </c>
      <c r="S1277" s="2">
        <v>43173</v>
      </c>
      <c r="T1277" t="s">
        <v>962</v>
      </c>
      <c r="U1277">
        <v>0</v>
      </c>
      <c r="V1277" t="s">
        <v>973</v>
      </c>
      <c r="X1277">
        <v>0</v>
      </c>
      <c r="AA1277">
        <v>0</v>
      </c>
      <c r="AB1277">
        <v>1</v>
      </c>
      <c r="AC1277" t="s">
        <v>1029</v>
      </c>
      <c r="AG1277">
        <v>0</v>
      </c>
      <c r="AI1277">
        <v>43.78940628</v>
      </c>
      <c r="AJ1277" t="s">
        <v>973</v>
      </c>
      <c r="AL1277">
        <v>-105.19079845</v>
      </c>
      <c r="AN1277" t="s">
        <v>1336</v>
      </c>
      <c r="AO1277">
        <v>1.643562364276704</v>
      </c>
      <c r="AP1277" t="s">
        <v>1523</v>
      </c>
      <c r="AQ1277">
        <v>2018</v>
      </c>
      <c r="AR1277">
        <v>49</v>
      </c>
    </row>
    <row r="1278" spans="1:44">
      <c r="A1278" t="s">
        <v>44</v>
      </c>
      <c r="C1278" s="2">
        <v>42773</v>
      </c>
      <c r="D1278" t="s">
        <v>48</v>
      </c>
      <c r="E1278">
        <v>120</v>
      </c>
      <c r="F1278" t="s">
        <v>148</v>
      </c>
      <c r="G1278" t="s">
        <v>294</v>
      </c>
      <c r="H1278">
        <v>0.125</v>
      </c>
      <c r="I1278">
        <v>110</v>
      </c>
      <c r="J1278">
        <v>1247.1899414</v>
      </c>
      <c r="K1278">
        <v>17</v>
      </c>
      <c r="L1278">
        <v>44</v>
      </c>
      <c r="M1278" t="s">
        <v>332</v>
      </c>
      <c r="N1278">
        <v>69</v>
      </c>
      <c r="O1278" t="s">
        <v>333</v>
      </c>
      <c r="P1278" t="s">
        <v>489</v>
      </c>
      <c r="Q1278" t="s">
        <v>813</v>
      </c>
      <c r="R1278" t="s">
        <v>954</v>
      </c>
      <c r="S1278" s="2">
        <v>42773</v>
      </c>
      <c r="T1278" t="s">
        <v>962</v>
      </c>
      <c r="U1278">
        <v>0</v>
      </c>
      <c r="V1278" t="s">
        <v>973</v>
      </c>
      <c r="X1278">
        <v>0</v>
      </c>
      <c r="AA1278">
        <v>1</v>
      </c>
      <c r="AB1278">
        <v>0</v>
      </c>
      <c r="AC1278" t="s">
        <v>1042</v>
      </c>
      <c r="AG1278">
        <v>0</v>
      </c>
      <c r="AI1278">
        <v>43.78968871</v>
      </c>
      <c r="AJ1278" t="s">
        <v>973</v>
      </c>
      <c r="AL1278">
        <v>-105.17088501</v>
      </c>
      <c r="AN1278" t="s">
        <v>1337</v>
      </c>
      <c r="AO1278">
        <v>2.320102596376462</v>
      </c>
      <c r="AP1278" t="s">
        <v>1523</v>
      </c>
      <c r="AQ1278">
        <v>2017</v>
      </c>
      <c r="AR1278">
        <v>49</v>
      </c>
    </row>
    <row r="1279" spans="1:44">
      <c r="A1279" t="s">
        <v>44</v>
      </c>
      <c r="C1279" s="2">
        <v>42773</v>
      </c>
      <c r="D1279" t="s">
        <v>48</v>
      </c>
      <c r="E1279">
        <v>120</v>
      </c>
      <c r="F1279" t="s">
        <v>148</v>
      </c>
      <c r="G1279" t="s">
        <v>294</v>
      </c>
      <c r="H1279">
        <v>0.125</v>
      </c>
      <c r="I1279">
        <v>30</v>
      </c>
      <c r="J1279">
        <v>163.3500061</v>
      </c>
      <c r="K1279">
        <v>19</v>
      </c>
      <c r="L1279">
        <v>44</v>
      </c>
      <c r="M1279" t="s">
        <v>332</v>
      </c>
      <c r="N1279">
        <v>69</v>
      </c>
      <c r="O1279" t="s">
        <v>333</v>
      </c>
      <c r="P1279" t="s">
        <v>490</v>
      </c>
      <c r="Q1279" t="s">
        <v>814</v>
      </c>
      <c r="R1279" t="s">
        <v>954</v>
      </c>
      <c r="S1279" s="2">
        <v>42773</v>
      </c>
      <c r="T1279" t="s">
        <v>962</v>
      </c>
      <c r="U1279">
        <v>0</v>
      </c>
      <c r="V1279" t="s">
        <v>973</v>
      </c>
      <c r="X1279">
        <v>0</v>
      </c>
      <c r="AA1279">
        <v>1</v>
      </c>
      <c r="AB1279">
        <v>0</v>
      </c>
      <c r="AC1279" t="s">
        <v>1042</v>
      </c>
      <c r="AG1279">
        <v>0</v>
      </c>
      <c r="AI1279">
        <v>43.7749979</v>
      </c>
      <c r="AJ1279" t="s">
        <v>973</v>
      </c>
      <c r="AL1279">
        <v>-105.19072967</v>
      </c>
      <c r="AN1279" t="s">
        <v>1338</v>
      </c>
      <c r="AO1279">
        <v>2.541930670500684</v>
      </c>
      <c r="AP1279" t="s">
        <v>1523</v>
      </c>
      <c r="AQ1279">
        <v>2017</v>
      </c>
      <c r="AR1279">
        <v>49</v>
      </c>
    </row>
    <row r="1280" spans="1:44">
      <c r="A1280" t="s">
        <v>44</v>
      </c>
      <c r="B1280" s="2">
        <v>43305</v>
      </c>
      <c r="C1280" s="2">
        <v>43325</v>
      </c>
      <c r="D1280" t="s">
        <v>120</v>
      </c>
      <c r="E1280">
        <v>48</v>
      </c>
      <c r="F1280" t="s">
        <v>217</v>
      </c>
      <c r="G1280" t="s">
        <v>300</v>
      </c>
      <c r="H1280">
        <v>0.1875</v>
      </c>
      <c r="J1280">
        <v>841.9699707</v>
      </c>
      <c r="K1280">
        <v>2</v>
      </c>
      <c r="L1280">
        <v>44</v>
      </c>
      <c r="M1280" t="s">
        <v>332</v>
      </c>
      <c r="N1280">
        <v>70</v>
      </c>
      <c r="O1280" t="s">
        <v>333</v>
      </c>
      <c r="P1280" t="s">
        <v>491</v>
      </c>
      <c r="Q1280" t="s">
        <v>815</v>
      </c>
      <c r="R1280" t="s">
        <v>954</v>
      </c>
      <c r="S1280" s="2">
        <v>43305</v>
      </c>
      <c r="T1280" t="s">
        <v>962</v>
      </c>
      <c r="U1280">
        <v>1</v>
      </c>
      <c r="V1280" t="s">
        <v>973</v>
      </c>
      <c r="X1280">
        <v>12</v>
      </c>
      <c r="AA1280">
        <v>0</v>
      </c>
      <c r="AB1280">
        <v>0</v>
      </c>
      <c r="AC1280" t="s">
        <v>1049</v>
      </c>
      <c r="AG1280">
        <v>0</v>
      </c>
      <c r="AI1280">
        <v>43.8182571</v>
      </c>
      <c r="AJ1280" t="s">
        <v>973</v>
      </c>
      <c r="AL1280">
        <v>-105.23080867</v>
      </c>
      <c r="AN1280" t="s">
        <v>1326</v>
      </c>
      <c r="AO1280">
        <v>1.273807175106426</v>
      </c>
      <c r="AP1280" t="s">
        <v>1521</v>
      </c>
      <c r="AQ1280">
        <v>2018</v>
      </c>
      <c r="AR1280">
        <v>49</v>
      </c>
    </row>
    <row r="1281" spans="1:44">
      <c r="A1281" t="s">
        <v>44</v>
      </c>
      <c r="B1281" s="2">
        <v>43305</v>
      </c>
      <c r="C1281" s="2">
        <v>43325</v>
      </c>
      <c r="D1281" t="s">
        <v>120</v>
      </c>
      <c r="E1281">
        <v>48</v>
      </c>
      <c r="F1281" t="s">
        <v>217</v>
      </c>
      <c r="G1281" t="s">
        <v>300</v>
      </c>
      <c r="H1281">
        <v>0.1875</v>
      </c>
      <c r="J1281">
        <v>841.9699707</v>
      </c>
      <c r="K1281">
        <v>12</v>
      </c>
      <c r="L1281">
        <v>44</v>
      </c>
      <c r="M1281" t="s">
        <v>332</v>
      </c>
      <c r="N1281">
        <v>70</v>
      </c>
      <c r="O1281" t="s">
        <v>333</v>
      </c>
      <c r="P1281" t="s">
        <v>491</v>
      </c>
      <c r="Q1281" t="s">
        <v>815</v>
      </c>
      <c r="R1281" t="s">
        <v>954</v>
      </c>
      <c r="S1281" s="2">
        <v>43305</v>
      </c>
      <c r="T1281" t="s">
        <v>962</v>
      </c>
      <c r="U1281">
        <v>1</v>
      </c>
      <c r="V1281" t="s">
        <v>973</v>
      </c>
      <c r="X1281">
        <v>12</v>
      </c>
      <c r="AA1281">
        <v>0</v>
      </c>
      <c r="AB1281">
        <v>0</v>
      </c>
      <c r="AC1281" t="s">
        <v>1049</v>
      </c>
      <c r="AG1281">
        <v>0</v>
      </c>
      <c r="AI1281">
        <v>43.80379544</v>
      </c>
      <c r="AJ1281" t="s">
        <v>973</v>
      </c>
      <c r="AL1281">
        <v>-105.21072726</v>
      </c>
      <c r="AN1281" t="s">
        <v>1325</v>
      </c>
      <c r="AO1281">
        <v>0.4150614505261899</v>
      </c>
      <c r="AP1281" t="s">
        <v>1522</v>
      </c>
      <c r="AQ1281">
        <v>2018</v>
      </c>
      <c r="AR1281">
        <v>49</v>
      </c>
    </row>
    <row r="1282" spans="1:44">
      <c r="A1282" t="s">
        <v>44</v>
      </c>
      <c r="B1282" s="2">
        <v>43305</v>
      </c>
      <c r="C1282" s="2">
        <v>43325</v>
      </c>
      <c r="D1282" t="s">
        <v>120</v>
      </c>
      <c r="E1282">
        <v>48</v>
      </c>
      <c r="F1282" t="s">
        <v>217</v>
      </c>
      <c r="G1282" t="s">
        <v>300</v>
      </c>
      <c r="H1282">
        <v>0.1875</v>
      </c>
      <c r="J1282">
        <v>841.9699707</v>
      </c>
      <c r="K1282">
        <v>11</v>
      </c>
      <c r="L1282">
        <v>44</v>
      </c>
      <c r="M1282" t="s">
        <v>332</v>
      </c>
      <c r="N1282">
        <v>70</v>
      </c>
      <c r="O1282" t="s">
        <v>333</v>
      </c>
      <c r="P1282" t="s">
        <v>491</v>
      </c>
      <c r="Q1282" t="s">
        <v>815</v>
      </c>
      <c r="R1282" t="s">
        <v>954</v>
      </c>
      <c r="S1282" s="2">
        <v>43305</v>
      </c>
      <c r="T1282" t="s">
        <v>962</v>
      </c>
      <c r="U1282">
        <v>1</v>
      </c>
      <c r="V1282" t="s">
        <v>973</v>
      </c>
      <c r="X1282">
        <v>12</v>
      </c>
      <c r="AA1282">
        <v>0</v>
      </c>
      <c r="AB1282">
        <v>0</v>
      </c>
      <c r="AC1282" t="s">
        <v>1049</v>
      </c>
      <c r="AG1282">
        <v>0</v>
      </c>
      <c r="AI1282">
        <v>43.80375335</v>
      </c>
      <c r="AJ1282" t="s">
        <v>973</v>
      </c>
      <c r="AL1282">
        <v>-105.23078567</v>
      </c>
      <c r="AN1282" t="s">
        <v>1330</v>
      </c>
      <c r="AO1282">
        <v>1.191550974702767</v>
      </c>
      <c r="AP1282" t="s">
        <v>1522</v>
      </c>
      <c r="AQ1282">
        <v>2018</v>
      </c>
      <c r="AR1282">
        <v>49</v>
      </c>
    </row>
    <row r="1283" spans="1:44">
      <c r="A1283" t="s">
        <v>44</v>
      </c>
      <c r="B1283" s="2">
        <v>43305</v>
      </c>
      <c r="C1283" s="2">
        <v>43325</v>
      </c>
      <c r="D1283" t="s">
        <v>120</v>
      </c>
      <c r="E1283">
        <v>48</v>
      </c>
      <c r="F1283" t="s">
        <v>217</v>
      </c>
      <c r="G1283" t="s">
        <v>300</v>
      </c>
      <c r="H1283">
        <v>0.1875</v>
      </c>
      <c r="J1283">
        <v>841.9699707</v>
      </c>
      <c r="K1283">
        <v>14</v>
      </c>
      <c r="L1283">
        <v>44</v>
      </c>
      <c r="M1283" t="s">
        <v>332</v>
      </c>
      <c r="N1283">
        <v>70</v>
      </c>
      <c r="O1283" t="s">
        <v>333</v>
      </c>
      <c r="P1283" t="s">
        <v>491</v>
      </c>
      <c r="Q1283" t="s">
        <v>815</v>
      </c>
      <c r="R1283" t="s">
        <v>954</v>
      </c>
      <c r="S1283" s="2">
        <v>43305</v>
      </c>
      <c r="T1283" t="s">
        <v>962</v>
      </c>
      <c r="U1283">
        <v>1</v>
      </c>
      <c r="V1283" t="s">
        <v>973</v>
      </c>
      <c r="X1283">
        <v>12</v>
      </c>
      <c r="AA1283">
        <v>0</v>
      </c>
      <c r="AB1283">
        <v>0</v>
      </c>
      <c r="AC1283" t="s">
        <v>1049</v>
      </c>
      <c r="AG1283">
        <v>0</v>
      </c>
      <c r="AI1283">
        <v>43.78920382</v>
      </c>
      <c r="AJ1283" t="s">
        <v>973</v>
      </c>
      <c r="AL1283">
        <v>-105.23080081</v>
      </c>
      <c r="AN1283" t="s">
        <v>1332</v>
      </c>
      <c r="AO1283">
        <v>1.798305161384231</v>
      </c>
      <c r="AP1283" t="s">
        <v>1522</v>
      </c>
      <c r="AQ1283">
        <v>2018</v>
      </c>
      <c r="AR1283">
        <v>49</v>
      </c>
    </row>
    <row r="1284" spans="1:44">
      <c r="A1284" t="s">
        <v>44</v>
      </c>
      <c r="B1284" s="2">
        <v>43305</v>
      </c>
      <c r="C1284" s="2">
        <v>43325</v>
      </c>
      <c r="D1284" t="s">
        <v>120</v>
      </c>
      <c r="E1284">
        <v>48</v>
      </c>
      <c r="F1284" t="s">
        <v>217</v>
      </c>
      <c r="G1284" t="s">
        <v>300</v>
      </c>
      <c r="H1284">
        <v>0.1875</v>
      </c>
      <c r="J1284">
        <v>841.9699707</v>
      </c>
      <c r="K1284">
        <v>14</v>
      </c>
      <c r="L1284">
        <v>44</v>
      </c>
      <c r="M1284" t="s">
        <v>332</v>
      </c>
      <c r="N1284">
        <v>70</v>
      </c>
      <c r="O1284" t="s">
        <v>333</v>
      </c>
      <c r="P1284" t="s">
        <v>491</v>
      </c>
      <c r="Q1284" t="s">
        <v>815</v>
      </c>
      <c r="R1284" t="s">
        <v>954</v>
      </c>
      <c r="S1284" s="2">
        <v>43305</v>
      </c>
      <c r="T1284" t="s">
        <v>962</v>
      </c>
      <c r="U1284">
        <v>1</v>
      </c>
      <c r="V1284" t="s">
        <v>973</v>
      </c>
      <c r="X1284">
        <v>12</v>
      </c>
      <c r="AA1284">
        <v>0</v>
      </c>
      <c r="AB1284">
        <v>0</v>
      </c>
      <c r="AC1284" t="s">
        <v>1049</v>
      </c>
      <c r="AG1284">
        <v>0</v>
      </c>
      <c r="AI1284">
        <v>43.78920382</v>
      </c>
      <c r="AJ1284" t="s">
        <v>973</v>
      </c>
      <c r="AL1284">
        <v>-105.23080081</v>
      </c>
      <c r="AN1284" t="s">
        <v>1332</v>
      </c>
      <c r="AO1284">
        <v>1.798305161384231</v>
      </c>
      <c r="AP1284" t="s">
        <v>1522</v>
      </c>
      <c r="AQ1284">
        <v>2018</v>
      </c>
      <c r="AR1284">
        <v>49</v>
      </c>
    </row>
    <row r="1285" spans="1:44">
      <c r="A1285" t="s">
        <v>44</v>
      </c>
      <c r="B1285" s="2">
        <v>43305</v>
      </c>
      <c r="C1285" s="2">
        <v>43325</v>
      </c>
      <c r="D1285" t="s">
        <v>120</v>
      </c>
      <c r="E1285">
        <v>48</v>
      </c>
      <c r="F1285" t="s">
        <v>217</v>
      </c>
      <c r="G1285" t="s">
        <v>300</v>
      </c>
      <c r="H1285">
        <v>0.1875</v>
      </c>
      <c r="J1285">
        <v>841.9699707</v>
      </c>
      <c r="K1285">
        <v>12</v>
      </c>
      <c r="L1285">
        <v>44</v>
      </c>
      <c r="M1285" t="s">
        <v>332</v>
      </c>
      <c r="N1285">
        <v>70</v>
      </c>
      <c r="O1285" t="s">
        <v>333</v>
      </c>
      <c r="P1285" t="s">
        <v>491</v>
      </c>
      <c r="Q1285" t="s">
        <v>815</v>
      </c>
      <c r="R1285" t="s">
        <v>954</v>
      </c>
      <c r="S1285" s="2">
        <v>43305</v>
      </c>
      <c r="T1285" t="s">
        <v>962</v>
      </c>
      <c r="U1285">
        <v>1</v>
      </c>
      <c r="V1285" t="s">
        <v>973</v>
      </c>
      <c r="X1285">
        <v>12</v>
      </c>
      <c r="AA1285">
        <v>0</v>
      </c>
      <c r="AB1285">
        <v>0</v>
      </c>
      <c r="AC1285" t="s">
        <v>1049</v>
      </c>
      <c r="AG1285">
        <v>0</v>
      </c>
      <c r="AI1285">
        <v>43.80379544</v>
      </c>
      <c r="AJ1285" t="s">
        <v>973</v>
      </c>
      <c r="AL1285">
        <v>-105.21072726</v>
      </c>
      <c r="AN1285" t="s">
        <v>1325</v>
      </c>
      <c r="AO1285">
        <v>0.4150614505261899</v>
      </c>
      <c r="AP1285" t="s">
        <v>1522</v>
      </c>
      <c r="AQ1285">
        <v>2018</v>
      </c>
      <c r="AR1285">
        <v>49</v>
      </c>
    </row>
    <row r="1286" spans="1:44">
      <c r="A1286" t="s">
        <v>44</v>
      </c>
      <c r="B1286" s="2">
        <v>43305</v>
      </c>
      <c r="C1286" s="2">
        <v>43325</v>
      </c>
      <c r="D1286" t="s">
        <v>120</v>
      </c>
      <c r="E1286">
        <v>48</v>
      </c>
      <c r="F1286" t="s">
        <v>217</v>
      </c>
      <c r="G1286" t="s">
        <v>300</v>
      </c>
      <c r="H1286">
        <v>0.1875</v>
      </c>
      <c r="J1286">
        <v>841.9699707</v>
      </c>
      <c r="K1286">
        <v>2</v>
      </c>
      <c r="L1286">
        <v>44</v>
      </c>
      <c r="M1286" t="s">
        <v>332</v>
      </c>
      <c r="N1286">
        <v>70</v>
      </c>
      <c r="O1286" t="s">
        <v>333</v>
      </c>
      <c r="P1286" t="s">
        <v>491</v>
      </c>
      <c r="Q1286" t="s">
        <v>815</v>
      </c>
      <c r="R1286" t="s">
        <v>954</v>
      </c>
      <c r="S1286" s="2">
        <v>43305</v>
      </c>
      <c r="T1286" t="s">
        <v>962</v>
      </c>
      <c r="U1286">
        <v>1</v>
      </c>
      <c r="V1286" t="s">
        <v>973</v>
      </c>
      <c r="X1286">
        <v>12</v>
      </c>
      <c r="AA1286">
        <v>0</v>
      </c>
      <c r="AB1286">
        <v>0</v>
      </c>
      <c r="AC1286" t="s">
        <v>1049</v>
      </c>
      <c r="AG1286">
        <v>0</v>
      </c>
      <c r="AI1286">
        <v>43.8182571</v>
      </c>
      <c r="AJ1286" t="s">
        <v>973</v>
      </c>
      <c r="AL1286">
        <v>-105.23080867</v>
      </c>
      <c r="AN1286" t="s">
        <v>1326</v>
      </c>
      <c r="AO1286">
        <v>1.273807175106426</v>
      </c>
      <c r="AP1286" t="s">
        <v>1521</v>
      </c>
      <c r="AQ1286">
        <v>2018</v>
      </c>
      <c r="AR1286">
        <v>49</v>
      </c>
    </row>
    <row r="1287" spans="1:44">
      <c r="A1287" t="s">
        <v>44</v>
      </c>
      <c r="B1287" s="2">
        <v>43305</v>
      </c>
      <c r="C1287" s="2">
        <v>43325</v>
      </c>
      <c r="D1287" t="s">
        <v>120</v>
      </c>
      <c r="E1287">
        <v>48</v>
      </c>
      <c r="F1287" t="s">
        <v>217</v>
      </c>
      <c r="G1287" t="s">
        <v>300</v>
      </c>
      <c r="H1287">
        <v>0.1875</v>
      </c>
      <c r="J1287">
        <v>841.9699707</v>
      </c>
      <c r="K1287">
        <v>14</v>
      </c>
      <c r="L1287">
        <v>44</v>
      </c>
      <c r="M1287" t="s">
        <v>332</v>
      </c>
      <c r="N1287">
        <v>70</v>
      </c>
      <c r="O1287" t="s">
        <v>333</v>
      </c>
      <c r="P1287" t="s">
        <v>491</v>
      </c>
      <c r="Q1287" t="s">
        <v>815</v>
      </c>
      <c r="R1287" t="s">
        <v>954</v>
      </c>
      <c r="S1287" s="2">
        <v>43305</v>
      </c>
      <c r="T1287" t="s">
        <v>962</v>
      </c>
      <c r="U1287">
        <v>1</v>
      </c>
      <c r="V1287" t="s">
        <v>973</v>
      </c>
      <c r="X1287">
        <v>12</v>
      </c>
      <c r="AA1287">
        <v>0</v>
      </c>
      <c r="AB1287">
        <v>0</v>
      </c>
      <c r="AC1287" t="s">
        <v>1049</v>
      </c>
      <c r="AG1287">
        <v>0</v>
      </c>
      <c r="AI1287">
        <v>43.78920382</v>
      </c>
      <c r="AJ1287" t="s">
        <v>973</v>
      </c>
      <c r="AL1287">
        <v>-105.23080081</v>
      </c>
      <c r="AN1287" t="s">
        <v>1332</v>
      </c>
      <c r="AO1287">
        <v>1.798305161384231</v>
      </c>
      <c r="AP1287" t="s">
        <v>1522</v>
      </c>
      <c r="AQ1287">
        <v>2018</v>
      </c>
      <c r="AR1287">
        <v>49</v>
      </c>
    </row>
    <row r="1288" spans="1:44">
      <c r="A1288" t="s">
        <v>44</v>
      </c>
      <c r="B1288" s="2">
        <v>43305</v>
      </c>
      <c r="C1288" s="2">
        <v>43325</v>
      </c>
      <c r="D1288" t="s">
        <v>120</v>
      </c>
      <c r="E1288">
        <v>48</v>
      </c>
      <c r="F1288" t="s">
        <v>217</v>
      </c>
      <c r="G1288" t="s">
        <v>300</v>
      </c>
      <c r="H1288">
        <v>0.1875</v>
      </c>
      <c r="J1288">
        <v>841.9699707</v>
      </c>
      <c r="K1288">
        <v>2</v>
      </c>
      <c r="L1288">
        <v>44</v>
      </c>
      <c r="M1288" t="s">
        <v>332</v>
      </c>
      <c r="N1288">
        <v>70</v>
      </c>
      <c r="O1288" t="s">
        <v>333</v>
      </c>
      <c r="P1288" t="s">
        <v>491</v>
      </c>
      <c r="Q1288" t="s">
        <v>815</v>
      </c>
      <c r="R1288" t="s">
        <v>954</v>
      </c>
      <c r="S1288" s="2">
        <v>43305</v>
      </c>
      <c r="T1288" t="s">
        <v>962</v>
      </c>
      <c r="U1288">
        <v>1</v>
      </c>
      <c r="V1288" t="s">
        <v>973</v>
      </c>
      <c r="X1288">
        <v>12</v>
      </c>
      <c r="AA1288">
        <v>0</v>
      </c>
      <c r="AB1288">
        <v>0</v>
      </c>
      <c r="AC1288" t="s">
        <v>1049</v>
      </c>
      <c r="AG1288">
        <v>0</v>
      </c>
      <c r="AI1288">
        <v>43.8182571</v>
      </c>
      <c r="AJ1288" t="s">
        <v>973</v>
      </c>
      <c r="AL1288">
        <v>-105.23080867</v>
      </c>
      <c r="AN1288" t="s">
        <v>1326</v>
      </c>
      <c r="AO1288">
        <v>1.273807175106426</v>
      </c>
      <c r="AP1288" t="s">
        <v>1521</v>
      </c>
      <c r="AQ1288">
        <v>2018</v>
      </c>
      <c r="AR1288">
        <v>49</v>
      </c>
    </row>
    <row r="1289" spans="1:44">
      <c r="A1289" t="s">
        <v>44</v>
      </c>
      <c r="B1289" s="2">
        <v>43305</v>
      </c>
      <c r="C1289" s="2">
        <v>43325</v>
      </c>
      <c r="D1289" t="s">
        <v>120</v>
      </c>
      <c r="E1289">
        <v>48</v>
      </c>
      <c r="F1289" t="s">
        <v>217</v>
      </c>
      <c r="G1289" t="s">
        <v>300</v>
      </c>
      <c r="H1289">
        <v>0.1875</v>
      </c>
      <c r="J1289">
        <v>841.9699707</v>
      </c>
      <c r="K1289">
        <v>12</v>
      </c>
      <c r="L1289">
        <v>44</v>
      </c>
      <c r="M1289" t="s">
        <v>332</v>
      </c>
      <c r="N1289">
        <v>70</v>
      </c>
      <c r="O1289" t="s">
        <v>333</v>
      </c>
      <c r="P1289" t="s">
        <v>491</v>
      </c>
      <c r="Q1289" t="s">
        <v>815</v>
      </c>
      <c r="R1289" t="s">
        <v>954</v>
      </c>
      <c r="S1289" s="2">
        <v>43305</v>
      </c>
      <c r="T1289" t="s">
        <v>962</v>
      </c>
      <c r="U1289">
        <v>1</v>
      </c>
      <c r="V1289" t="s">
        <v>973</v>
      </c>
      <c r="X1289">
        <v>12</v>
      </c>
      <c r="AA1289">
        <v>0</v>
      </c>
      <c r="AB1289">
        <v>0</v>
      </c>
      <c r="AC1289" t="s">
        <v>1049</v>
      </c>
      <c r="AG1289">
        <v>0</v>
      </c>
      <c r="AI1289">
        <v>43.80379544</v>
      </c>
      <c r="AJ1289" t="s">
        <v>973</v>
      </c>
      <c r="AL1289">
        <v>-105.21072726</v>
      </c>
      <c r="AN1289" t="s">
        <v>1325</v>
      </c>
      <c r="AO1289">
        <v>0.4150614505261899</v>
      </c>
      <c r="AP1289" t="s">
        <v>1522</v>
      </c>
      <c r="AQ1289">
        <v>2018</v>
      </c>
      <c r="AR1289">
        <v>49</v>
      </c>
    </row>
    <row r="1290" spans="1:44">
      <c r="A1290" t="s">
        <v>44</v>
      </c>
      <c r="B1290" s="2">
        <v>43305</v>
      </c>
      <c r="C1290" s="2">
        <v>43325</v>
      </c>
      <c r="D1290" t="s">
        <v>120</v>
      </c>
      <c r="E1290">
        <v>48</v>
      </c>
      <c r="F1290" t="s">
        <v>217</v>
      </c>
      <c r="G1290" t="s">
        <v>300</v>
      </c>
      <c r="H1290">
        <v>0.1875</v>
      </c>
      <c r="J1290">
        <v>841.9699707</v>
      </c>
      <c r="K1290">
        <v>11</v>
      </c>
      <c r="L1290">
        <v>44</v>
      </c>
      <c r="M1290" t="s">
        <v>332</v>
      </c>
      <c r="N1290">
        <v>70</v>
      </c>
      <c r="O1290" t="s">
        <v>333</v>
      </c>
      <c r="P1290" t="s">
        <v>491</v>
      </c>
      <c r="Q1290" t="s">
        <v>815</v>
      </c>
      <c r="R1290" t="s">
        <v>954</v>
      </c>
      <c r="S1290" s="2">
        <v>43305</v>
      </c>
      <c r="T1290" t="s">
        <v>962</v>
      </c>
      <c r="U1290">
        <v>1</v>
      </c>
      <c r="V1290" t="s">
        <v>973</v>
      </c>
      <c r="X1290">
        <v>12</v>
      </c>
      <c r="AA1290">
        <v>0</v>
      </c>
      <c r="AB1290">
        <v>0</v>
      </c>
      <c r="AC1290" t="s">
        <v>1049</v>
      </c>
      <c r="AG1290">
        <v>0</v>
      </c>
      <c r="AI1290">
        <v>43.80375335</v>
      </c>
      <c r="AJ1290" t="s">
        <v>973</v>
      </c>
      <c r="AL1290">
        <v>-105.23078567</v>
      </c>
      <c r="AN1290" t="s">
        <v>1330</v>
      </c>
      <c r="AO1290">
        <v>1.191550974702767</v>
      </c>
      <c r="AP1290" t="s">
        <v>1522</v>
      </c>
      <c r="AQ1290">
        <v>2018</v>
      </c>
      <c r="AR1290">
        <v>49</v>
      </c>
    </row>
    <row r="1291" spans="1:44">
      <c r="A1291" t="s">
        <v>44</v>
      </c>
      <c r="B1291" s="2">
        <v>43305</v>
      </c>
      <c r="C1291" s="2">
        <v>43325</v>
      </c>
      <c r="D1291" t="s">
        <v>120</v>
      </c>
      <c r="E1291">
        <v>48</v>
      </c>
      <c r="F1291" t="s">
        <v>217</v>
      </c>
      <c r="G1291" t="s">
        <v>300</v>
      </c>
      <c r="H1291">
        <v>0.1875</v>
      </c>
      <c r="J1291">
        <v>841.9699707</v>
      </c>
      <c r="K1291">
        <v>2</v>
      </c>
      <c r="L1291">
        <v>44</v>
      </c>
      <c r="M1291" t="s">
        <v>332</v>
      </c>
      <c r="N1291">
        <v>70</v>
      </c>
      <c r="O1291" t="s">
        <v>333</v>
      </c>
      <c r="P1291" t="s">
        <v>491</v>
      </c>
      <c r="Q1291" t="s">
        <v>815</v>
      </c>
      <c r="R1291" t="s">
        <v>954</v>
      </c>
      <c r="S1291" s="2">
        <v>43305</v>
      </c>
      <c r="T1291" t="s">
        <v>962</v>
      </c>
      <c r="U1291">
        <v>1</v>
      </c>
      <c r="V1291" t="s">
        <v>973</v>
      </c>
      <c r="X1291">
        <v>12</v>
      </c>
      <c r="AA1291">
        <v>0</v>
      </c>
      <c r="AB1291">
        <v>0</v>
      </c>
      <c r="AC1291" t="s">
        <v>1049</v>
      </c>
      <c r="AG1291">
        <v>0</v>
      </c>
      <c r="AI1291">
        <v>43.8182571</v>
      </c>
      <c r="AJ1291" t="s">
        <v>973</v>
      </c>
      <c r="AL1291">
        <v>-105.23080867</v>
      </c>
      <c r="AN1291" t="s">
        <v>1326</v>
      </c>
      <c r="AO1291">
        <v>1.273807175106426</v>
      </c>
      <c r="AP1291" t="s">
        <v>1521</v>
      </c>
      <c r="AQ1291">
        <v>2018</v>
      </c>
      <c r="AR1291">
        <v>49</v>
      </c>
    </row>
    <row r="1292" spans="1:44">
      <c r="A1292" t="s">
        <v>44</v>
      </c>
      <c r="B1292" s="2">
        <v>43305</v>
      </c>
      <c r="C1292" s="2">
        <v>43325</v>
      </c>
      <c r="D1292" t="s">
        <v>120</v>
      </c>
      <c r="E1292">
        <v>48</v>
      </c>
      <c r="F1292" t="s">
        <v>217</v>
      </c>
      <c r="G1292" t="s">
        <v>300</v>
      </c>
      <c r="H1292">
        <v>0.1875</v>
      </c>
      <c r="J1292">
        <v>841.9699707</v>
      </c>
      <c r="K1292">
        <v>14</v>
      </c>
      <c r="L1292">
        <v>44</v>
      </c>
      <c r="M1292" t="s">
        <v>332</v>
      </c>
      <c r="N1292">
        <v>70</v>
      </c>
      <c r="O1292" t="s">
        <v>333</v>
      </c>
      <c r="P1292" t="s">
        <v>491</v>
      </c>
      <c r="Q1292" t="s">
        <v>815</v>
      </c>
      <c r="R1292" t="s">
        <v>954</v>
      </c>
      <c r="S1292" s="2">
        <v>43305</v>
      </c>
      <c r="T1292" t="s">
        <v>962</v>
      </c>
      <c r="U1292">
        <v>1</v>
      </c>
      <c r="V1292" t="s">
        <v>973</v>
      </c>
      <c r="X1292">
        <v>12</v>
      </c>
      <c r="AA1292">
        <v>0</v>
      </c>
      <c r="AB1292">
        <v>0</v>
      </c>
      <c r="AC1292" t="s">
        <v>1049</v>
      </c>
      <c r="AG1292">
        <v>0</v>
      </c>
      <c r="AI1292">
        <v>43.78920382</v>
      </c>
      <c r="AJ1292" t="s">
        <v>973</v>
      </c>
      <c r="AL1292">
        <v>-105.23080081</v>
      </c>
      <c r="AN1292" t="s">
        <v>1332</v>
      </c>
      <c r="AO1292">
        <v>1.798305161384231</v>
      </c>
      <c r="AP1292" t="s">
        <v>1522</v>
      </c>
      <c r="AQ1292">
        <v>2018</v>
      </c>
      <c r="AR1292">
        <v>49</v>
      </c>
    </row>
    <row r="1293" spans="1:44">
      <c r="A1293" t="s">
        <v>44</v>
      </c>
      <c r="B1293" s="2">
        <v>43305</v>
      </c>
      <c r="C1293" s="2">
        <v>43325</v>
      </c>
      <c r="D1293" t="s">
        <v>120</v>
      </c>
      <c r="E1293">
        <v>48</v>
      </c>
      <c r="F1293" t="s">
        <v>217</v>
      </c>
      <c r="G1293" t="s">
        <v>300</v>
      </c>
      <c r="H1293">
        <v>0.1875</v>
      </c>
      <c r="J1293">
        <v>841.9699707</v>
      </c>
      <c r="K1293">
        <v>23</v>
      </c>
      <c r="L1293">
        <v>44</v>
      </c>
      <c r="M1293" t="s">
        <v>332</v>
      </c>
      <c r="N1293">
        <v>70</v>
      </c>
      <c r="O1293" t="s">
        <v>333</v>
      </c>
      <c r="P1293" t="s">
        <v>491</v>
      </c>
      <c r="Q1293" t="s">
        <v>815</v>
      </c>
      <c r="R1293" t="s">
        <v>954</v>
      </c>
      <c r="S1293" s="2">
        <v>43305</v>
      </c>
      <c r="T1293" t="s">
        <v>962</v>
      </c>
      <c r="U1293">
        <v>1</v>
      </c>
      <c r="V1293" t="s">
        <v>973</v>
      </c>
      <c r="X1293">
        <v>12</v>
      </c>
      <c r="AA1293">
        <v>0</v>
      </c>
      <c r="AB1293">
        <v>0</v>
      </c>
      <c r="AC1293" t="s">
        <v>1049</v>
      </c>
      <c r="AG1293">
        <v>0</v>
      </c>
      <c r="AI1293">
        <v>43.77469625</v>
      </c>
      <c r="AJ1293" t="s">
        <v>973</v>
      </c>
      <c r="AL1293">
        <v>-105.23089226</v>
      </c>
      <c r="AN1293" t="s">
        <v>1335</v>
      </c>
      <c r="AO1293">
        <v>2.656890680743907</v>
      </c>
      <c r="AP1293" t="s">
        <v>1522</v>
      </c>
      <c r="AQ1293">
        <v>2018</v>
      </c>
      <c r="AR1293">
        <v>49</v>
      </c>
    </row>
    <row r="1294" spans="1:44">
      <c r="A1294" t="s">
        <v>44</v>
      </c>
      <c r="B1294" s="2">
        <v>43305</v>
      </c>
      <c r="C1294" s="2">
        <v>43325</v>
      </c>
      <c r="D1294" t="s">
        <v>120</v>
      </c>
      <c r="E1294">
        <v>48</v>
      </c>
      <c r="F1294" t="s">
        <v>217</v>
      </c>
      <c r="G1294" t="s">
        <v>300</v>
      </c>
      <c r="H1294">
        <v>0.1875</v>
      </c>
      <c r="J1294">
        <v>480</v>
      </c>
      <c r="K1294">
        <v>26</v>
      </c>
      <c r="L1294">
        <v>45</v>
      </c>
      <c r="M1294" t="s">
        <v>332</v>
      </c>
      <c r="N1294">
        <v>70</v>
      </c>
      <c r="O1294" t="s">
        <v>333</v>
      </c>
      <c r="P1294" t="s">
        <v>492</v>
      </c>
      <c r="Q1294" t="s">
        <v>816</v>
      </c>
      <c r="R1294" t="s">
        <v>954</v>
      </c>
      <c r="S1294" s="2">
        <v>43305</v>
      </c>
      <c r="T1294" t="s">
        <v>962</v>
      </c>
      <c r="U1294">
        <v>1</v>
      </c>
      <c r="V1294" t="s">
        <v>973</v>
      </c>
      <c r="X1294">
        <v>12</v>
      </c>
      <c r="AA1294">
        <v>0</v>
      </c>
      <c r="AB1294">
        <v>0</v>
      </c>
      <c r="AC1294" t="s">
        <v>1053</v>
      </c>
      <c r="AG1294">
        <v>0</v>
      </c>
      <c r="AI1294">
        <v>43.84771472</v>
      </c>
      <c r="AJ1294" t="s">
        <v>973</v>
      </c>
      <c r="AL1294">
        <v>-105.2340744</v>
      </c>
      <c r="AN1294" t="s">
        <v>1334</v>
      </c>
      <c r="AO1294">
        <v>2.930880626931031</v>
      </c>
      <c r="AP1294" t="s">
        <v>1521</v>
      </c>
      <c r="AQ1294">
        <v>2018</v>
      </c>
      <c r="AR1294">
        <v>49</v>
      </c>
    </row>
    <row r="1295" spans="1:44">
      <c r="A1295" t="s">
        <v>44</v>
      </c>
      <c r="B1295" s="2">
        <v>43305</v>
      </c>
      <c r="C1295" s="2">
        <v>43325</v>
      </c>
      <c r="D1295" t="s">
        <v>120</v>
      </c>
      <c r="E1295">
        <v>48</v>
      </c>
      <c r="F1295" t="s">
        <v>217</v>
      </c>
      <c r="G1295" t="s">
        <v>300</v>
      </c>
      <c r="H1295">
        <v>0.1875</v>
      </c>
      <c r="J1295">
        <v>480</v>
      </c>
      <c r="K1295">
        <v>26</v>
      </c>
      <c r="L1295">
        <v>45</v>
      </c>
      <c r="M1295" t="s">
        <v>332</v>
      </c>
      <c r="N1295">
        <v>70</v>
      </c>
      <c r="O1295" t="s">
        <v>333</v>
      </c>
      <c r="P1295" t="s">
        <v>492</v>
      </c>
      <c r="Q1295" t="s">
        <v>816</v>
      </c>
      <c r="R1295" t="s">
        <v>954</v>
      </c>
      <c r="S1295" s="2">
        <v>43305</v>
      </c>
      <c r="T1295" t="s">
        <v>962</v>
      </c>
      <c r="U1295">
        <v>1</v>
      </c>
      <c r="V1295" t="s">
        <v>973</v>
      </c>
      <c r="X1295">
        <v>12</v>
      </c>
      <c r="AA1295">
        <v>0</v>
      </c>
      <c r="AB1295">
        <v>0</v>
      </c>
      <c r="AC1295" t="s">
        <v>1053</v>
      </c>
      <c r="AG1295">
        <v>0</v>
      </c>
      <c r="AI1295">
        <v>43.84771472</v>
      </c>
      <c r="AJ1295" t="s">
        <v>973</v>
      </c>
      <c r="AL1295">
        <v>-105.2340744</v>
      </c>
      <c r="AN1295" t="s">
        <v>1334</v>
      </c>
      <c r="AO1295">
        <v>2.930880626931031</v>
      </c>
      <c r="AP1295" t="s">
        <v>1521</v>
      </c>
      <c r="AQ1295">
        <v>2018</v>
      </c>
      <c r="AR1295">
        <v>49</v>
      </c>
    </row>
    <row r="1296" spans="1:44">
      <c r="A1296" t="s">
        <v>44</v>
      </c>
      <c r="B1296" s="2">
        <v>43305</v>
      </c>
      <c r="C1296" s="2">
        <v>43325</v>
      </c>
      <c r="D1296" t="s">
        <v>120</v>
      </c>
      <c r="E1296">
        <v>48</v>
      </c>
      <c r="F1296" t="s">
        <v>217</v>
      </c>
      <c r="G1296" t="s">
        <v>300</v>
      </c>
      <c r="H1296">
        <v>0.1875</v>
      </c>
      <c r="J1296">
        <v>480</v>
      </c>
      <c r="K1296">
        <v>26</v>
      </c>
      <c r="L1296">
        <v>45</v>
      </c>
      <c r="M1296" t="s">
        <v>332</v>
      </c>
      <c r="N1296">
        <v>70</v>
      </c>
      <c r="O1296" t="s">
        <v>333</v>
      </c>
      <c r="P1296" t="s">
        <v>492</v>
      </c>
      <c r="Q1296" t="s">
        <v>816</v>
      </c>
      <c r="R1296" t="s">
        <v>954</v>
      </c>
      <c r="S1296" s="2">
        <v>43305</v>
      </c>
      <c r="T1296" t="s">
        <v>962</v>
      </c>
      <c r="U1296">
        <v>1</v>
      </c>
      <c r="V1296" t="s">
        <v>973</v>
      </c>
      <c r="X1296">
        <v>12</v>
      </c>
      <c r="AA1296">
        <v>0</v>
      </c>
      <c r="AB1296">
        <v>0</v>
      </c>
      <c r="AC1296" t="s">
        <v>1053</v>
      </c>
      <c r="AG1296">
        <v>0</v>
      </c>
      <c r="AI1296">
        <v>43.84771472</v>
      </c>
      <c r="AJ1296" t="s">
        <v>973</v>
      </c>
      <c r="AL1296">
        <v>-105.2340744</v>
      </c>
      <c r="AN1296" t="s">
        <v>1334</v>
      </c>
      <c r="AO1296">
        <v>2.930880626931031</v>
      </c>
      <c r="AP1296" t="s">
        <v>1521</v>
      </c>
      <c r="AQ1296">
        <v>2018</v>
      </c>
      <c r="AR1296">
        <v>49</v>
      </c>
    </row>
    <row r="1297" spans="1:44">
      <c r="A1297" t="s">
        <v>44</v>
      </c>
      <c r="B1297" s="2">
        <v>43801</v>
      </c>
      <c r="C1297" s="2">
        <v>43847</v>
      </c>
      <c r="D1297" t="s">
        <v>121</v>
      </c>
      <c r="E1297">
        <v>60</v>
      </c>
      <c r="F1297" t="s">
        <v>218</v>
      </c>
      <c r="G1297" t="s">
        <v>300</v>
      </c>
      <c r="H1297">
        <v>0.1667</v>
      </c>
      <c r="J1297">
        <v>120</v>
      </c>
      <c r="K1297">
        <v>12</v>
      </c>
      <c r="L1297">
        <v>44</v>
      </c>
      <c r="M1297" t="s">
        <v>332</v>
      </c>
      <c r="N1297">
        <v>70</v>
      </c>
      <c r="O1297" t="s">
        <v>333</v>
      </c>
      <c r="P1297">
        <f>"03248/0512"</f>
        <v>0</v>
      </c>
      <c r="Q1297" t="s">
        <v>817</v>
      </c>
      <c r="R1297" t="s">
        <v>954</v>
      </c>
      <c r="S1297" s="2">
        <v>43801</v>
      </c>
      <c r="T1297" t="s">
        <v>963</v>
      </c>
      <c r="U1297">
        <v>0</v>
      </c>
      <c r="V1297" t="s">
        <v>973</v>
      </c>
      <c r="X1297">
        <v>0</v>
      </c>
      <c r="AA1297">
        <v>0</v>
      </c>
      <c r="AB1297">
        <v>0</v>
      </c>
      <c r="AC1297" t="s">
        <v>1049</v>
      </c>
      <c r="AG1297">
        <v>0</v>
      </c>
      <c r="AI1297">
        <v>43.80379544</v>
      </c>
      <c r="AJ1297" t="s">
        <v>973</v>
      </c>
      <c r="AL1297">
        <v>-105.21072726</v>
      </c>
      <c r="AN1297" t="s">
        <v>1325</v>
      </c>
      <c r="AO1297">
        <v>0.4150614505261899</v>
      </c>
      <c r="AP1297" t="s">
        <v>1522</v>
      </c>
      <c r="AQ1297">
        <v>2020</v>
      </c>
      <c r="AR1297">
        <v>49</v>
      </c>
    </row>
    <row r="1298" spans="1:44">
      <c r="A1298" t="s">
        <v>44</v>
      </c>
      <c r="B1298" s="2">
        <v>43801</v>
      </c>
      <c r="C1298" s="2">
        <v>43847</v>
      </c>
      <c r="D1298" t="s">
        <v>121</v>
      </c>
      <c r="E1298">
        <v>60</v>
      </c>
      <c r="F1298" t="s">
        <v>218</v>
      </c>
      <c r="G1298" t="s">
        <v>300</v>
      </c>
      <c r="H1298">
        <v>0.1667</v>
      </c>
      <c r="J1298">
        <v>120</v>
      </c>
      <c r="K1298">
        <v>12</v>
      </c>
      <c r="L1298">
        <v>44</v>
      </c>
      <c r="M1298" t="s">
        <v>332</v>
      </c>
      <c r="N1298">
        <v>70</v>
      </c>
      <c r="O1298" t="s">
        <v>333</v>
      </c>
      <c r="P1298">
        <f>"03248/0512"</f>
        <v>0</v>
      </c>
      <c r="Q1298" t="s">
        <v>817</v>
      </c>
      <c r="R1298" t="s">
        <v>954</v>
      </c>
      <c r="S1298" s="2">
        <v>43801</v>
      </c>
      <c r="T1298" t="s">
        <v>963</v>
      </c>
      <c r="U1298">
        <v>0</v>
      </c>
      <c r="V1298" t="s">
        <v>973</v>
      </c>
      <c r="X1298">
        <v>0</v>
      </c>
      <c r="AA1298">
        <v>0</v>
      </c>
      <c r="AB1298">
        <v>0</v>
      </c>
      <c r="AC1298" t="s">
        <v>1049</v>
      </c>
      <c r="AG1298">
        <v>0</v>
      </c>
      <c r="AI1298">
        <v>43.80379544</v>
      </c>
      <c r="AJ1298" t="s">
        <v>973</v>
      </c>
      <c r="AL1298">
        <v>-105.21072726</v>
      </c>
      <c r="AN1298" t="s">
        <v>1325</v>
      </c>
      <c r="AO1298">
        <v>0.4150614505261899</v>
      </c>
      <c r="AP1298" t="s">
        <v>1522</v>
      </c>
      <c r="AQ1298">
        <v>2020</v>
      </c>
      <c r="AR1298">
        <v>49</v>
      </c>
    </row>
    <row r="1299" spans="1:44">
      <c r="A1299" t="s">
        <v>44</v>
      </c>
      <c r="B1299" s="2">
        <v>43801</v>
      </c>
      <c r="C1299" s="2">
        <v>43847</v>
      </c>
      <c r="D1299" t="s">
        <v>121</v>
      </c>
      <c r="E1299">
        <v>60</v>
      </c>
      <c r="F1299" t="s">
        <v>164</v>
      </c>
      <c r="G1299" t="s">
        <v>300</v>
      </c>
      <c r="H1299">
        <v>0.1667</v>
      </c>
      <c r="J1299">
        <v>40</v>
      </c>
      <c r="K1299">
        <v>2</v>
      </c>
      <c r="L1299">
        <v>44</v>
      </c>
      <c r="M1299" t="s">
        <v>332</v>
      </c>
      <c r="N1299">
        <v>70</v>
      </c>
      <c r="O1299" t="s">
        <v>333</v>
      </c>
      <c r="P1299">
        <f>"03248/0508"</f>
        <v>0</v>
      </c>
      <c r="Q1299" t="s">
        <v>818</v>
      </c>
      <c r="R1299" t="s">
        <v>954</v>
      </c>
      <c r="S1299" s="2">
        <v>43801</v>
      </c>
      <c r="T1299" t="s">
        <v>963</v>
      </c>
      <c r="U1299">
        <v>0</v>
      </c>
      <c r="V1299" t="s">
        <v>973</v>
      </c>
      <c r="X1299">
        <v>0</v>
      </c>
      <c r="AA1299">
        <v>0</v>
      </c>
      <c r="AB1299">
        <v>0</v>
      </c>
      <c r="AC1299" t="s">
        <v>1049</v>
      </c>
      <c r="AG1299">
        <v>0</v>
      </c>
      <c r="AI1299">
        <v>43.8182571</v>
      </c>
      <c r="AJ1299" t="s">
        <v>973</v>
      </c>
      <c r="AL1299">
        <v>-105.23080867</v>
      </c>
      <c r="AN1299" t="s">
        <v>1326</v>
      </c>
      <c r="AO1299">
        <v>1.273807175106426</v>
      </c>
      <c r="AP1299" t="s">
        <v>1521</v>
      </c>
      <c r="AQ1299">
        <v>2020</v>
      </c>
      <c r="AR1299">
        <v>49</v>
      </c>
    </row>
    <row r="1300" spans="1:44">
      <c r="A1300" t="s">
        <v>44</v>
      </c>
      <c r="B1300" s="2">
        <v>43509</v>
      </c>
      <c r="C1300" s="2">
        <v>43591</v>
      </c>
      <c r="D1300" t="s">
        <v>122</v>
      </c>
      <c r="E1300">
        <v>60</v>
      </c>
      <c r="F1300" t="s">
        <v>219</v>
      </c>
      <c r="G1300" t="s">
        <v>300</v>
      </c>
      <c r="J1300">
        <v>1282.69995117</v>
      </c>
      <c r="K1300">
        <v>2</v>
      </c>
      <c r="L1300">
        <v>44</v>
      </c>
      <c r="M1300" t="s">
        <v>332</v>
      </c>
      <c r="N1300">
        <v>70</v>
      </c>
      <c r="O1300" t="s">
        <v>333</v>
      </c>
      <c r="P1300" t="s">
        <v>493</v>
      </c>
      <c r="Q1300" t="s">
        <v>819</v>
      </c>
      <c r="R1300" t="s">
        <v>956</v>
      </c>
      <c r="S1300" s="2">
        <v>43509</v>
      </c>
      <c r="T1300" t="s">
        <v>963</v>
      </c>
      <c r="U1300">
        <v>0</v>
      </c>
      <c r="V1300" t="s">
        <v>973</v>
      </c>
      <c r="X1300">
        <v>0</v>
      </c>
      <c r="AA1300">
        <v>0</v>
      </c>
      <c r="AB1300">
        <v>0</v>
      </c>
      <c r="AC1300" t="s">
        <v>1049</v>
      </c>
      <c r="AG1300">
        <v>0</v>
      </c>
      <c r="AI1300">
        <v>43.8182571</v>
      </c>
      <c r="AJ1300" t="s">
        <v>973</v>
      </c>
      <c r="AL1300">
        <v>-105.23080867</v>
      </c>
      <c r="AN1300" t="s">
        <v>1326</v>
      </c>
      <c r="AO1300">
        <v>1.273807175106426</v>
      </c>
      <c r="AP1300" t="s">
        <v>1521</v>
      </c>
      <c r="AQ1300">
        <v>2019</v>
      </c>
      <c r="AR1300">
        <v>49</v>
      </c>
    </row>
    <row r="1301" spans="1:44">
      <c r="A1301" t="s">
        <v>44</v>
      </c>
      <c r="B1301" s="2">
        <v>43509</v>
      </c>
      <c r="C1301" s="2">
        <v>43591</v>
      </c>
      <c r="D1301" t="s">
        <v>122</v>
      </c>
      <c r="E1301">
        <v>60</v>
      </c>
      <c r="F1301" t="s">
        <v>219</v>
      </c>
      <c r="G1301" t="s">
        <v>300</v>
      </c>
      <c r="J1301">
        <v>1282.69995117</v>
      </c>
      <c r="K1301">
        <v>11</v>
      </c>
      <c r="L1301">
        <v>44</v>
      </c>
      <c r="M1301" t="s">
        <v>332</v>
      </c>
      <c r="N1301">
        <v>70</v>
      </c>
      <c r="O1301" t="s">
        <v>333</v>
      </c>
      <c r="P1301" t="s">
        <v>493</v>
      </c>
      <c r="Q1301" t="s">
        <v>819</v>
      </c>
      <c r="R1301" t="s">
        <v>956</v>
      </c>
      <c r="S1301" s="2">
        <v>43509</v>
      </c>
      <c r="T1301" t="s">
        <v>963</v>
      </c>
      <c r="U1301">
        <v>0</v>
      </c>
      <c r="V1301" t="s">
        <v>973</v>
      </c>
      <c r="X1301">
        <v>0</v>
      </c>
      <c r="AA1301">
        <v>0</v>
      </c>
      <c r="AB1301">
        <v>0</v>
      </c>
      <c r="AC1301" t="s">
        <v>1049</v>
      </c>
      <c r="AG1301">
        <v>0</v>
      </c>
      <c r="AI1301">
        <v>43.80375335</v>
      </c>
      <c r="AJ1301" t="s">
        <v>973</v>
      </c>
      <c r="AL1301">
        <v>-105.23078567</v>
      </c>
      <c r="AN1301" t="s">
        <v>1330</v>
      </c>
      <c r="AO1301">
        <v>1.191550974702767</v>
      </c>
      <c r="AP1301" t="s">
        <v>1522</v>
      </c>
      <c r="AQ1301">
        <v>2019</v>
      </c>
      <c r="AR1301">
        <v>49</v>
      </c>
    </row>
    <row r="1302" spans="1:44">
      <c r="A1302" t="s">
        <v>44</v>
      </c>
      <c r="B1302" s="2">
        <v>43509</v>
      </c>
      <c r="C1302" s="2">
        <v>43591</v>
      </c>
      <c r="D1302" t="s">
        <v>122</v>
      </c>
      <c r="E1302">
        <v>60</v>
      </c>
      <c r="F1302" t="s">
        <v>219</v>
      </c>
      <c r="G1302" t="s">
        <v>300</v>
      </c>
      <c r="J1302">
        <v>1282.69995117</v>
      </c>
      <c r="K1302">
        <v>11</v>
      </c>
      <c r="L1302">
        <v>44</v>
      </c>
      <c r="M1302" t="s">
        <v>332</v>
      </c>
      <c r="N1302">
        <v>70</v>
      </c>
      <c r="O1302" t="s">
        <v>333</v>
      </c>
      <c r="P1302" t="s">
        <v>493</v>
      </c>
      <c r="Q1302" t="s">
        <v>819</v>
      </c>
      <c r="R1302" t="s">
        <v>956</v>
      </c>
      <c r="S1302" s="2">
        <v>43509</v>
      </c>
      <c r="T1302" t="s">
        <v>963</v>
      </c>
      <c r="U1302">
        <v>0</v>
      </c>
      <c r="V1302" t="s">
        <v>973</v>
      </c>
      <c r="X1302">
        <v>0</v>
      </c>
      <c r="AA1302">
        <v>0</v>
      </c>
      <c r="AB1302">
        <v>0</v>
      </c>
      <c r="AC1302" t="s">
        <v>1049</v>
      </c>
      <c r="AG1302">
        <v>0</v>
      </c>
      <c r="AI1302">
        <v>43.80375335</v>
      </c>
      <c r="AJ1302" t="s">
        <v>973</v>
      </c>
      <c r="AL1302">
        <v>-105.23078567</v>
      </c>
      <c r="AN1302" t="s">
        <v>1330</v>
      </c>
      <c r="AO1302">
        <v>1.191550974702767</v>
      </c>
      <c r="AP1302" t="s">
        <v>1522</v>
      </c>
      <c r="AQ1302">
        <v>2019</v>
      </c>
      <c r="AR1302">
        <v>49</v>
      </c>
    </row>
    <row r="1303" spans="1:44">
      <c r="A1303" t="s">
        <v>44</v>
      </c>
      <c r="B1303" s="2">
        <v>43509</v>
      </c>
      <c r="C1303" s="2">
        <v>43591</v>
      </c>
      <c r="D1303" t="s">
        <v>122</v>
      </c>
      <c r="E1303">
        <v>60</v>
      </c>
      <c r="F1303" t="s">
        <v>219</v>
      </c>
      <c r="G1303" t="s">
        <v>300</v>
      </c>
      <c r="J1303">
        <v>1282.69995117</v>
      </c>
      <c r="K1303">
        <v>14</v>
      </c>
      <c r="L1303">
        <v>44</v>
      </c>
      <c r="M1303" t="s">
        <v>332</v>
      </c>
      <c r="N1303">
        <v>70</v>
      </c>
      <c r="O1303" t="s">
        <v>333</v>
      </c>
      <c r="P1303" t="s">
        <v>493</v>
      </c>
      <c r="Q1303" t="s">
        <v>819</v>
      </c>
      <c r="R1303" t="s">
        <v>956</v>
      </c>
      <c r="S1303" s="2">
        <v>43509</v>
      </c>
      <c r="T1303" t="s">
        <v>963</v>
      </c>
      <c r="U1303">
        <v>0</v>
      </c>
      <c r="V1303" t="s">
        <v>973</v>
      </c>
      <c r="X1303">
        <v>0</v>
      </c>
      <c r="AA1303">
        <v>0</v>
      </c>
      <c r="AB1303">
        <v>0</v>
      </c>
      <c r="AC1303" t="s">
        <v>1049</v>
      </c>
      <c r="AG1303">
        <v>0</v>
      </c>
      <c r="AI1303">
        <v>43.78920382</v>
      </c>
      <c r="AJ1303" t="s">
        <v>973</v>
      </c>
      <c r="AL1303">
        <v>-105.23080081</v>
      </c>
      <c r="AN1303" t="s">
        <v>1332</v>
      </c>
      <c r="AO1303">
        <v>1.798305161384231</v>
      </c>
      <c r="AP1303" t="s">
        <v>1522</v>
      </c>
      <c r="AQ1303">
        <v>2019</v>
      </c>
      <c r="AR1303">
        <v>49</v>
      </c>
    </row>
    <row r="1304" spans="1:44">
      <c r="A1304" t="s">
        <v>44</v>
      </c>
      <c r="B1304" s="2">
        <v>43509</v>
      </c>
      <c r="C1304" s="2">
        <v>43591</v>
      </c>
      <c r="D1304" t="s">
        <v>122</v>
      </c>
      <c r="E1304">
        <v>60</v>
      </c>
      <c r="F1304" t="s">
        <v>219</v>
      </c>
      <c r="G1304" t="s">
        <v>300</v>
      </c>
      <c r="J1304">
        <v>1282.69995117</v>
      </c>
      <c r="K1304">
        <v>2</v>
      </c>
      <c r="L1304">
        <v>44</v>
      </c>
      <c r="M1304" t="s">
        <v>332</v>
      </c>
      <c r="N1304">
        <v>70</v>
      </c>
      <c r="O1304" t="s">
        <v>333</v>
      </c>
      <c r="P1304" t="s">
        <v>493</v>
      </c>
      <c r="Q1304" t="s">
        <v>819</v>
      </c>
      <c r="R1304" t="s">
        <v>956</v>
      </c>
      <c r="S1304" s="2">
        <v>43509</v>
      </c>
      <c r="T1304" t="s">
        <v>963</v>
      </c>
      <c r="U1304">
        <v>0</v>
      </c>
      <c r="V1304" t="s">
        <v>973</v>
      </c>
      <c r="X1304">
        <v>0</v>
      </c>
      <c r="AA1304">
        <v>0</v>
      </c>
      <c r="AB1304">
        <v>0</v>
      </c>
      <c r="AC1304" t="s">
        <v>1049</v>
      </c>
      <c r="AG1304">
        <v>0</v>
      </c>
      <c r="AI1304">
        <v>43.8182571</v>
      </c>
      <c r="AJ1304" t="s">
        <v>973</v>
      </c>
      <c r="AL1304">
        <v>-105.23080867</v>
      </c>
      <c r="AN1304" t="s">
        <v>1326</v>
      </c>
      <c r="AO1304">
        <v>1.273807175106426</v>
      </c>
      <c r="AP1304" t="s">
        <v>1521</v>
      </c>
      <c r="AQ1304">
        <v>2019</v>
      </c>
      <c r="AR1304">
        <v>49</v>
      </c>
    </row>
    <row r="1305" spans="1:44">
      <c r="A1305" t="s">
        <v>44</v>
      </c>
      <c r="B1305" s="2">
        <v>43509</v>
      </c>
      <c r="C1305" s="2">
        <v>43591</v>
      </c>
      <c r="D1305" t="s">
        <v>122</v>
      </c>
      <c r="E1305">
        <v>60</v>
      </c>
      <c r="F1305" t="s">
        <v>219</v>
      </c>
      <c r="G1305" t="s">
        <v>300</v>
      </c>
      <c r="J1305">
        <v>1282.69995117</v>
      </c>
      <c r="K1305">
        <v>23</v>
      </c>
      <c r="L1305">
        <v>44</v>
      </c>
      <c r="M1305" t="s">
        <v>332</v>
      </c>
      <c r="N1305">
        <v>70</v>
      </c>
      <c r="O1305" t="s">
        <v>333</v>
      </c>
      <c r="P1305" t="s">
        <v>493</v>
      </c>
      <c r="Q1305" t="s">
        <v>819</v>
      </c>
      <c r="R1305" t="s">
        <v>956</v>
      </c>
      <c r="S1305" s="2">
        <v>43509</v>
      </c>
      <c r="T1305" t="s">
        <v>963</v>
      </c>
      <c r="U1305">
        <v>0</v>
      </c>
      <c r="V1305" t="s">
        <v>973</v>
      </c>
      <c r="X1305">
        <v>0</v>
      </c>
      <c r="AA1305">
        <v>0</v>
      </c>
      <c r="AB1305">
        <v>0</v>
      </c>
      <c r="AC1305" t="s">
        <v>1049</v>
      </c>
      <c r="AG1305">
        <v>0</v>
      </c>
      <c r="AI1305">
        <v>43.77469625</v>
      </c>
      <c r="AJ1305" t="s">
        <v>973</v>
      </c>
      <c r="AL1305">
        <v>-105.23089226</v>
      </c>
      <c r="AN1305" t="s">
        <v>1335</v>
      </c>
      <c r="AO1305">
        <v>2.656890680743907</v>
      </c>
      <c r="AP1305" t="s">
        <v>1522</v>
      </c>
      <c r="AQ1305">
        <v>2019</v>
      </c>
      <c r="AR1305">
        <v>49</v>
      </c>
    </row>
    <row r="1306" spans="1:44">
      <c r="A1306" t="s">
        <v>44</v>
      </c>
      <c r="B1306" s="2">
        <v>43509</v>
      </c>
      <c r="C1306" s="2">
        <v>43591</v>
      </c>
      <c r="D1306" t="s">
        <v>122</v>
      </c>
      <c r="E1306">
        <v>60</v>
      </c>
      <c r="F1306" t="s">
        <v>219</v>
      </c>
      <c r="G1306" t="s">
        <v>300</v>
      </c>
      <c r="J1306">
        <v>1282.69995117</v>
      </c>
      <c r="K1306">
        <v>2</v>
      </c>
      <c r="L1306">
        <v>44</v>
      </c>
      <c r="M1306" t="s">
        <v>332</v>
      </c>
      <c r="N1306">
        <v>70</v>
      </c>
      <c r="O1306" t="s">
        <v>333</v>
      </c>
      <c r="P1306" t="s">
        <v>493</v>
      </c>
      <c r="Q1306" t="s">
        <v>819</v>
      </c>
      <c r="R1306" t="s">
        <v>956</v>
      </c>
      <c r="S1306" s="2">
        <v>43509</v>
      </c>
      <c r="T1306" t="s">
        <v>963</v>
      </c>
      <c r="U1306">
        <v>0</v>
      </c>
      <c r="V1306" t="s">
        <v>973</v>
      </c>
      <c r="X1306">
        <v>0</v>
      </c>
      <c r="AA1306">
        <v>0</v>
      </c>
      <c r="AB1306">
        <v>0</v>
      </c>
      <c r="AC1306" t="s">
        <v>1049</v>
      </c>
      <c r="AG1306">
        <v>0</v>
      </c>
      <c r="AI1306">
        <v>43.8182571</v>
      </c>
      <c r="AJ1306" t="s">
        <v>973</v>
      </c>
      <c r="AL1306">
        <v>-105.23080867</v>
      </c>
      <c r="AN1306" t="s">
        <v>1326</v>
      </c>
      <c r="AO1306">
        <v>1.273807175106426</v>
      </c>
      <c r="AP1306" t="s">
        <v>1521</v>
      </c>
      <c r="AQ1306">
        <v>2019</v>
      </c>
      <c r="AR1306">
        <v>49</v>
      </c>
    </row>
    <row r="1307" spans="1:44">
      <c r="A1307" t="s">
        <v>44</v>
      </c>
      <c r="B1307" s="2">
        <v>43509</v>
      </c>
      <c r="C1307" s="2">
        <v>43591</v>
      </c>
      <c r="D1307" t="s">
        <v>122</v>
      </c>
      <c r="E1307">
        <v>60</v>
      </c>
      <c r="F1307" t="s">
        <v>219</v>
      </c>
      <c r="G1307" t="s">
        <v>300</v>
      </c>
      <c r="J1307">
        <v>1282.69995117</v>
      </c>
      <c r="K1307">
        <v>12</v>
      </c>
      <c r="L1307">
        <v>44</v>
      </c>
      <c r="M1307" t="s">
        <v>332</v>
      </c>
      <c r="N1307">
        <v>70</v>
      </c>
      <c r="O1307" t="s">
        <v>333</v>
      </c>
      <c r="P1307" t="s">
        <v>493</v>
      </c>
      <c r="Q1307" t="s">
        <v>819</v>
      </c>
      <c r="R1307" t="s">
        <v>956</v>
      </c>
      <c r="S1307" s="2">
        <v>43509</v>
      </c>
      <c r="T1307" t="s">
        <v>963</v>
      </c>
      <c r="U1307">
        <v>0</v>
      </c>
      <c r="V1307" t="s">
        <v>973</v>
      </c>
      <c r="X1307">
        <v>0</v>
      </c>
      <c r="AA1307">
        <v>0</v>
      </c>
      <c r="AB1307">
        <v>0</v>
      </c>
      <c r="AC1307" t="s">
        <v>1049</v>
      </c>
      <c r="AG1307">
        <v>0</v>
      </c>
      <c r="AI1307">
        <v>43.80379544</v>
      </c>
      <c r="AJ1307" t="s">
        <v>973</v>
      </c>
      <c r="AL1307">
        <v>-105.21072726</v>
      </c>
      <c r="AN1307" t="s">
        <v>1325</v>
      </c>
      <c r="AO1307">
        <v>0.4150614505261899</v>
      </c>
      <c r="AP1307" t="s">
        <v>1522</v>
      </c>
      <c r="AQ1307">
        <v>2019</v>
      </c>
      <c r="AR1307">
        <v>49</v>
      </c>
    </row>
    <row r="1308" spans="1:44">
      <c r="A1308" t="s">
        <v>44</v>
      </c>
      <c r="B1308" s="2">
        <v>43509</v>
      </c>
      <c r="C1308" s="2">
        <v>43591</v>
      </c>
      <c r="D1308" t="s">
        <v>122</v>
      </c>
      <c r="E1308">
        <v>60</v>
      </c>
      <c r="F1308" t="s">
        <v>219</v>
      </c>
      <c r="G1308" t="s">
        <v>300</v>
      </c>
      <c r="J1308">
        <v>1282.69995117</v>
      </c>
      <c r="K1308">
        <v>26</v>
      </c>
      <c r="L1308">
        <v>45</v>
      </c>
      <c r="M1308" t="s">
        <v>332</v>
      </c>
      <c r="N1308">
        <v>70</v>
      </c>
      <c r="O1308" t="s">
        <v>333</v>
      </c>
      <c r="P1308" t="s">
        <v>493</v>
      </c>
      <c r="Q1308" t="s">
        <v>819</v>
      </c>
      <c r="R1308" t="s">
        <v>956</v>
      </c>
      <c r="S1308" s="2">
        <v>43509</v>
      </c>
      <c r="T1308" t="s">
        <v>963</v>
      </c>
      <c r="U1308">
        <v>0</v>
      </c>
      <c r="V1308" t="s">
        <v>973</v>
      </c>
      <c r="X1308">
        <v>0</v>
      </c>
      <c r="AA1308">
        <v>0</v>
      </c>
      <c r="AB1308">
        <v>0</v>
      </c>
      <c r="AC1308" t="s">
        <v>1049</v>
      </c>
      <c r="AG1308">
        <v>0</v>
      </c>
      <c r="AI1308">
        <v>43.84771472</v>
      </c>
      <c r="AJ1308" t="s">
        <v>973</v>
      </c>
      <c r="AL1308">
        <v>-105.2340744</v>
      </c>
      <c r="AN1308" t="s">
        <v>1334</v>
      </c>
      <c r="AO1308">
        <v>2.930880626931031</v>
      </c>
      <c r="AP1308" t="s">
        <v>1521</v>
      </c>
      <c r="AQ1308">
        <v>2019</v>
      </c>
      <c r="AR1308">
        <v>49</v>
      </c>
    </row>
    <row r="1309" spans="1:44">
      <c r="A1309" t="s">
        <v>44</v>
      </c>
      <c r="B1309" s="2">
        <v>43509</v>
      </c>
      <c r="C1309" s="2">
        <v>43591</v>
      </c>
      <c r="D1309" t="s">
        <v>122</v>
      </c>
      <c r="E1309">
        <v>60</v>
      </c>
      <c r="F1309" t="s">
        <v>219</v>
      </c>
      <c r="G1309" t="s">
        <v>300</v>
      </c>
      <c r="J1309">
        <v>1282.69995117</v>
      </c>
      <c r="K1309">
        <v>14</v>
      </c>
      <c r="L1309">
        <v>44</v>
      </c>
      <c r="M1309" t="s">
        <v>332</v>
      </c>
      <c r="N1309">
        <v>70</v>
      </c>
      <c r="O1309" t="s">
        <v>333</v>
      </c>
      <c r="P1309" t="s">
        <v>493</v>
      </c>
      <c r="Q1309" t="s">
        <v>819</v>
      </c>
      <c r="R1309" t="s">
        <v>956</v>
      </c>
      <c r="S1309" s="2">
        <v>43509</v>
      </c>
      <c r="T1309" t="s">
        <v>963</v>
      </c>
      <c r="U1309">
        <v>0</v>
      </c>
      <c r="V1309" t="s">
        <v>973</v>
      </c>
      <c r="X1309">
        <v>0</v>
      </c>
      <c r="AA1309">
        <v>0</v>
      </c>
      <c r="AB1309">
        <v>0</v>
      </c>
      <c r="AC1309" t="s">
        <v>1049</v>
      </c>
      <c r="AG1309">
        <v>0</v>
      </c>
      <c r="AI1309">
        <v>43.78920382</v>
      </c>
      <c r="AJ1309" t="s">
        <v>973</v>
      </c>
      <c r="AL1309">
        <v>-105.23080081</v>
      </c>
      <c r="AN1309" t="s">
        <v>1332</v>
      </c>
      <c r="AO1309">
        <v>1.798305161384231</v>
      </c>
      <c r="AP1309" t="s">
        <v>1522</v>
      </c>
      <c r="AQ1309">
        <v>2019</v>
      </c>
      <c r="AR1309">
        <v>49</v>
      </c>
    </row>
    <row r="1310" spans="1:44">
      <c r="A1310" t="s">
        <v>44</v>
      </c>
      <c r="B1310" s="2">
        <v>43509</v>
      </c>
      <c r="C1310" s="2">
        <v>43591</v>
      </c>
      <c r="D1310" t="s">
        <v>122</v>
      </c>
      <c r="E1310">
        <v>60</v>
      </c>
      <c r="F1310" t="s">
        <v>219</v>
      </c>
      <c r="G1310" t="s">
        <v>300</v>
      </c>
      <c r="J1310">
        <v>1282.69995117</v>
      </c>
      <c r="K1310">
        <v>26</v>
      </c>
      <c r="L1310">
        <v>45</v>
      </c>
      <c r="M1310" t="s">
        <v>332</v>
      </c>
      <c r="N1310">
        <v>70</v>
      </c>
      <c r="O1310" t="s">
        <v>333</v>
      </c>
      <c r="P1310" t="s">
        <v>493</v>
      </c>
      <c r="Q1310" t="s">
        <v>819</v>
      </c>
      <c r="R1310" t="s">
        <v>956</v>
      </c>
      <c r="S1310" s="2">
        <v>43509</v>
      </c>
      <c r="T1310" t="s">
        <v>963</v>
      </c>
      <c r="U1310">
        <v>0</v>
      </c>
      <c r="V1310" t="s">
        <v>973</v>
      </c>
      <c r="X1310">
        <v>0</v>
      </c>
      <c r="AA1310">
        <v>0</v>
      </c>
      <c r="AB1310">
        <v>0</v>
      </c>
      <c r="AC1310" t="s">
        <v>1049</v>
      </c>
      <c r="AG1310">
        <v>0</v>
      </c>
      <c r="AI1310">
        <v>43.84771472</v>
      </c>
      <c r="AJ1310" t="s">
        <v>973</v>
      </c>
      <c r="AL1310">
        <v>-105.2340744</v>
      </c>
      <c r="AN1310" t="s">
        <v>1334</v>
      </c>
      <c r="AO1310">
        <v>2.930880626931031</v>
      </c>
      <c r="AP1310" t="s">
        <v>1521</v>
      </c>
      <c r="AQ1310">
        <v>2019</v>
      </c>
      <c r="AR1310">
        <v>49</v>
      </c>
    </row>
    <row r="1311" spans="1:44">
      <c r="A1311" t="s">
        <v>44</v>
      </c>
      <c r="B1311" s="2">
        <v>43509</v>
      </c>
      <c r="C1311" s="2">
        <v>43591</v>
      </c>
      <c r="D1311" t="s">
        <v>122</v>
      </c>
      <c r="E1311">
        <v>60</v>
      </c>
      <c r="F1311" t="s">
        <v>219</v>
      </c>
      <c r="G1311" t="s">
        <v>300</v>
      </c>
      <c r="J1311">
        <v>1282.69995117</v>
      </c>
      <c r="K1311">
        <v>26</v>
      </c>
      <c r="L1311">
        <v>45</v>
      </c>
      <c r="M1311" t="s">
        <v>332</v>
      </c>
      <c r="N1311">
        <v>70</v>
      </c>
      <c r="O1311" t="s">
        <v>333</v>
      </c>
      <c r="P1311" t="s">
        <v>493</v>
      </c>
      <c r="Q1311" t="s">
        <v>819</v>
      </c>
      <c r="R1311" t="s">
        <v>956</v>
      </c>
      <c r="S1311" s="2">
        <v>43509</v>
      </c>
      <c r="T1311" t="s">
        <v>963</v>
      </c>
      <c r="U1311">
        <v>0</v>
      </c>
      <c r="V1311" t="s">
        <v>973</v>
      </c>
      <c r="X1311">
        <v>0</v>
      </c>
      <c r="AA1311">
        <v>0</v>
      </c>
      <c r="AB1311">
        <v>0</v>
      </c>
      <c r="AC1311" t="s">
        <v>1049</v>
      </c>
      <c r="AG1311">
        <v>0</v>
      </c>
      <c r="AI1311">
        <v>43.84771472</v>
      </c>
      <c r="AJ1311" t="s">
        <v>973</v>
      </c>
      <c r="AL1311">
        <v>-105.2340744</v>
      </c>
      <c r="AN1311" t="s">
        <v>1334</v>
      </c>
      <c r="AO1311">
        <v>2.930880626931031</v>
      </c>
      <c r="AP1311" t="s">
        <v>1521</v>
      </c>
      <c r="AQ1311">
        <v>2019</v>
      </c>
      <c r="AR1311">
        <v>49</v>
      </c>
    </row>
    <row r="1312" spans="1:44">
      <c r="A1312" t="s">
        <v>44</v>
      </c>
      <c r="B1312" s="2">
        <v>43509</v>
      </c>
      <c r="C1312" s="2">
        <v>43591</v>
      </c>
      <c r="D1312" t="s">
        <v>122</v>
      </c>
      <c r="E1312">
        <v>60</v>
      </c>
      <c r="F1312" t="s">
        <v>219</v>
      </c>
      <c r="G1312" t="s">
        <v>300</v>
      </c>
      <c r="J1312">
        <v>1282.69995117</v>
      </c>
      <c r="K1312">
        <v>14</v>
      </c>
      <c r="L1312">
        <v>44</v>
      </c>
      <c r="M1312" t="s">
        <v>332</v>
      </c>
      <c r="N1312">
        <v>70</v>
      </c>
      <c r="O1312" t="s">
        <v>333</v>
      </c>
      <c r="P1312" t="s">
        <v>493</v>
      </c>
      <c r="Q1312" t="s">
        <v>819</v>
      </c>
      <c r="R1312" t="s">
        <v>956</v>
      </c>
      <c r="S1312" s="2">
        <v>43509</v>
      </c>
      <c r="T1312" t="s">
        <v>963</v>
      </c>
      <c r="U1312">
        <v>0</v>
      </c>
      <c r="V1312" t="s">
        <v>973</v>
      </c>
      <c r="X1312">
        <v>0</v>
      </c>
      <c r="AA1312">
        <v>0</v>
      </c>
      <c r="AB1312">
        <v>0</v>
      </c>
      <c r="AC1312" t="s">
        <v>1049</v>
      </c>
      <c r="AG1312">
        <v>0</v>
      </c>
      <c r="AI1312">
        <v>43.78920382</v>
      </c>
      <c r="AJ1312" t="s">
        <v>973</v>
      </c>
      <c r="AL1312">
        <v>-105.23080081</v>
      </c>
      <c r="AN1312" t="s">
        <v>1332</v>
      </c>
      <c r="AO1312">
        <v>1.798305161384231</v>
      </c>
      <c r="AP1312" t="s">
        <v>1522</v>
      </c>
      <c r="AQ1312">
        <v>2019</v>
      </c>
      <c r="AR1312">
        <v>49</v>
      </c>
    </row>
    <row r="1313" spans="1:44">
      <c r="A1313" t="s">
        <v>44</v>
      </c>
      <c r="B1313" s="2">
        <v>43509</v>
      </c>
      <c r="C1313" s="2">
        <v>43591</v>
      </c>
      <c r="D1313" t="s">
        <v>122</v>
      </c>
      <c r="E1313">
        <v>60</v>
      </c>
      <c r="F1313" t="s">
        <v>219</v>
      </c>
      <c r="G1313" t="s">
        <v>300</v>
      </c>
      <c r="J1313">
        <v>1282.69995117</v>
      </c>
      <c r="K1313">
        <v>12</v>
      </c>
      <c r="L1313">
        <v>44</v>
      </c>
      <c r="M1313" t="s">
        <v>332</v>
      </c>
      <c r="N1313">
        <v>70</v>
      </c>
      <c r="O1313" t="s">
        <v>333</v>
      </c>
      <c r="P1313" t="s">
        <v>493</v>
      </c>
      <c r="Q1313" t="s">
        <v>819</v>
      </c>
      <c r="R1313" t="s">
        <v>956</v>
      </c>
      <c r="S1313" s="2">
        <v>43509</v>
      </c>
      <c r="T1313" t="s">
        <v>963</v>
      </c>
      <c r="U1313">
        <v>0</v>
      </c>
      <c r="V1313" t="s">
        <v>973</v>
      </c>
      <c r="X1313">
        <v>0</v>
      </c>
      <c r="AA1313">
        <v>0</v>
      </c>
      <c r="AB1313">
        <v>0</v>
      </c>
      <c r="AC1313" t="s">
        <v>1049</v>
      </c>
      <c r="AG1313">
        <v>0</v>
      </c>
      <c r="AI1313">
        <v>43.80379544</v>
      </c>
      <c r="AJ1313" t="s">
        <v>973</v>
      </c>
      <c r="AL1313">
        <v>-105.21072726</v>
      </c>
      <c r="AN1313" t="s">
        <v>1325</v>
      </c>
      <c r="AO1313">
        <v>0.4150614505261899</v>
      </c>
      <c r="AP1313" t="s">
        <v>1522</v>
      </c>
      <c r="AQ1313">
        <v>2019</v>
      </c>
      <c r="AR1313">
        <v>49</v>
      </c>
    </row>
    <row r="1314" spans="1:44">
      <c r="A1314" t="s">
        <v>44</v>
      </c>
      <c r="B1314" s="2">
        <v>43509</v>
      </c>
      <c r="C1314" s="2">
        <v>43591</v>
      </c>
      <c r="D1314" t="s">
        <v>122</v>
      </c>
      <c r="E1314">
        <v>60</v>
      </c>
      <c r="F1314" t="s">
        <v>219</v>
      </c>
      <c r="G1314" t="s">
        <v>300</v>
      </c>
      <c r="J1314">
        <v>1282.69995117</v>
      </c>
      <c r="K1314">
        <v>12</v>
      </c>
      <c r="L1314">
        <v>44</v>
      </c>
      <c r="M1314" t="s">
        <v>332</v>
      </c>
      <c r="N1314">
        <v>70</v>
      </c>
      <c r="O1314" t="s">
        <v>333</v>
      </c>
      <c r="P1314" t="s">
        <v>493</v>
      </c>
      <c r="Q1314" t="s">
        <v>819</v>
      </c>
      <c r="R1314" t="s">
        <v>956</v>
      </c>
      <c r="S1314" s="2">
        <v>43509</v>
      </c>
      <c r="T1314" t="s">
        <v>963</v>
      </c>
      <c r="U1314">
        <v>0</v>
      </c>
      <c r="V1314" t="s">
        <v>973</v>
      </c>
      <c r="X1314">
        <v>0</v>
      </c>
      <c r="AA1314">
        <v>0</v>
      </c>
      <c r="AB1314">
        <v>0</v>
      </c>
      <c r="AC1314" t="s">
        <v>1049</v>
      </c>
      <c r="AG1314">
        <v>0</v>
      </c>
      <c r="AI1314">
        <v>43.80379544</v>
      </c>
      <c r="AJ1314" t="s">
        <v>973</v>
      </c>
      <c r="AL1314">
        <v>-105.21072726</v>
      </c>
      <c r="AN1314" t="s">
        <v>1325</v>
      </c>
      <c r="AO1314">
        <v>0.4150614505261899</v>
      </c>
      <c r="AP1314" t="s">
        <v>1522</v>
      </c>
      <c r="AQ1314">
        <v>2019</v>
      </c>
      <c r="AR1314">
        <v>49</v>
      </c>
    </row>
    <row r="1315" spans="1:44">
      <c r="A1315" t="s">
        <v>44</v>
      </c>
      <c r="B1315" s="2">
        <v>43509</v>
      </c>
      <c r="C1315" s="2">
        <v>43591</v>
      </c>
      <c r="D1315" t="s">
        <v>122</v>
      </c>
      <c r="E1315">
        <v>60</v>
      </c>
      <c r="F1315" t="s">
        <v>219</v>
      </c>
      <c r="G1315" t="s">
        <v>300</v>
      </c>
      <c r="J1315">
        <v>1282.69995117</v>
      </c>
      <c r="K1315">
        <v>14</v>
      </c>
      <c r="L1315">
        <v>44</v>
      </c>
      <c r="M1315" t="s">
        <v>332</v>
      </c>
      <c r="N1315">
        <v>70</v>
      </c>
      <c r="O1315" t="s">
        <v>333</v>
      </c>
      <c r="P1315" t="s">
        <v>493</v>
      </c>
      <c r="Q1315" t="s">
        <v>819</v>
      </c>
      <c r="R1315" t="s">
        <v>956</v>
      </c>
      <c r="S1315" s="2">
        <v>43509</v>
      </c>
      <c r="T1315" t="s">
        <v>963</v>
      </c>
      <c r="U1315">
        <v>0</v>
      </c>
      <c r="V1315" t="s">
        <v>973</v>
      </c>
      <c r="X1315">
        <v>0</v>
      </c>
      <c r="AA1315">
        <v>0</v>
      </c>
      <c r="AB1315">
        <v>0</v>
      </c>
      <c r="AC1315" t="s">
        <v>1049</v>
      </c>
      <c r="AG1315">
        <v>0</v>
      </c>
      <c r="AI1315">
        <v>43.78920382</v>
      </c>
      <c r="AJ1315" t="s">
        <v>973</v>
      </c>
      <c r="AL1315">
        <v>-105.23080081</v>
      </c>
      <c r="AN1315" t="s">
        <v>1332</v>
      </c>
      <c r="AO1315">
        <v>1.798305161384231</v>
      </c>
      <c r="AP1315" t="s">
        <v>1522</v>
      </c>
      <c r="AQ1315">
        <v>2019</v>
      </c>
      <c r="AR1315">
        <v>49</v>
      </c>
    </row>
    <row r="1316" spans="1:44">
      <c r="A1316" t="s">
        <v>44</v>
      </c>
      <c r="B1316" s="2">
        <v>43509</v>
      </c>
      <c r="C1316" s="2">
        <v>43591</v>
      </c>
      <c r="D1316" t="s">
        <v>122</v>
      </c>
      <c r="E1316">
        <v>60</v>
      </c>
      <c r="F1316" t="s">
        <v>219</v>
      </c>
      <c r="G1316" t="s">
        <v>300</v>
      </c>
      <c r="J1316">
        <v>1282.69995117</v>
      </c>
      <c r="K1316">
        <v>2</v>
      </c>
      <c r="L1316">
        <v>44</v>
      </c>
      <c r="M1316" t="s">
        <v>332</v>
      </c>
      <c r="N1316">
        <v>70</v>
      </c>
      <c r="O1316" t="s">
        <v>333</v>
      </c>
      <c r="P1316" t="s">
        <v>493</v>
      </c>
      <c r="Q1316" t="s">
        <v>819</v>
      </c>
      <c r="R1316" t="s">
        <v>956</v>
      </c>
      <c r="S1316" s="2">
        <v>43509</v>
      </c>
      <c r="T1316" t="s">
        <v>963</v>
      </c>
      <c r="U1316">
        <v>0</v>
      </c>
      <c r="V1316" t="s">
        <v>973</v>
      </c>
      <c r="X1316">
        <v>0</v>
      </c>
      <c r="AA1316">
        <v>0</v>
      </c>
      <c r="AB1316">
        <v>0</v>
      </c>
      <c r="AC1316" t="s">
        <v>1049</v>
      </c>
      <c r="AG1316">
        <v>0</v>
      </c>
      <c r="AI1316">
        <v>43.8182571</v>
      </c>
      <c r="AJ1316" t="s">
        <v>973</v>
      </c>
      <c r="AL1316">
        <v>-105.23080867</v>
      </c>
      <c r="AN1316" t="s">
        <v>1326</v>
      </c>
      <c r="AO1316">
        <v>1.273807175106426</v>
      </c>
      <c r="AP1316" t="s">
        <v>1521</v>
      </c>
      <c r="AQ1316">
        <v>2019</v>
      </c>
      <c r="AR1316">
        <v>49</v>
      </c>
    </row>
    <row r="1317" spans="1:44">
      <c r="A1317" t="s">
        <v>44</v>
      </c>
      <c r="B1317" s="2">
        <v>43588</v>
      </c>
      <c r="C1317" s="2">
        <v>43619</v>
      </c>
      <c r="D1317" t="s">
        <v>123</v>
      </c>
      <c r="E1317">
        <v>48</v>
      </c>
      <c r="F1317" t="s">
        <v>220</v>
      </c>
      <c r="G1317" t="s">
        <v>300</v>
      </c>
      <c r="J1317">
        <v>319.80999755</v>
      </c>
      <c r="K1317">
        <v>3</v>
      </c>
      <c r="L1317">
        <v>44</v>
      </c>
      <c r="M1317" t="s">
        <v>332</v>
      </c>
      <c r="N1317">
        <v>70</v>
      </c>
      <c r="O1317" t="s">
        <v>333</v>
      </c>
      <c r="P1317" t="s">
        <v>494</v>
      </c>
      <c r="Q1317" t="s">
        <v>820</v>
      </c>
      <c r="R1317" t="s">
        <v>956</v>
      </c>
      <c r="S1317" s="2">
        <v>43588</v>
      </c>
      <c r="T1317" t="s">
        <v>962</v>
      </c>
      <c r="U1317">
        <v>0</v>
      </c>
      <c r="V1317" t="s">
        <v>973</v>
      </c>
      <c r="X1317">
        <v>0</v>
      </c>
      <c r="AA1317">
        <v>0</v>
      </c>
      <c r="AB1317">
        <v>0</v>
      </c>
      <c r="AC1317" t="s">
        <v>1049</v>
      </c>
      <c r="AG1317">
        <v>0</v>
      </c>
      <c r="AI1317">
        <v>43.81819593</v>
      </c>
      <c r="AJ1317" t="s">
        <v>973</v>
      </c>
      <c r="AL1317">
        <v>-105.25099678</v>
      </c>
      <c r="AN1317" t="s">
        <v>1329</v>
      </c>
      <c r="AO1317">
        <v>2.214027958439961</v>
      </c>
      <c r="AP1317" t="s">
        <v>1521</v>
      </c>
      <c r="AQ1317">
        <v>2019</v>
      </c>
      <c r="AR1317">
        <v>49</v>
      </c>
    </row>
    <row r="1318" spans="1:44">
      <c r="A1318" t="s">
        <v>44</v>
      </c>
      <c r="B1318" s="2">
        <v>43588</v>
      </c>
      <c r="C1318" s="2">
        <v>43619</v>
      </c>
      <c r="D1318" t="s">
        <v>123</v>
      </c>
      <c r="E1318">
        <v>48</v>
      </c>
      <c r="F1318" t="s">
        <v>220</v>
      </c>
      <c r="G1318" t="s">
        <v>300</v>
      </c>
      <c r="J1318">
        <v>319.80999755</v>
      </c>
      <c r="K1318">
        <v>3</v>
      </c>
      <c r="L1318">
        <v>44</v>
      </c>
      <c r="M1318" t="s">
        <v>332</v>
      </c>
      <c r="N1318">
        <v>70</v>
      </c>
      <c r="O1318" t="s">
        <v>333</v>
      </c>
      <c r="P1318" t="s">
        <v>494</v>
      </c>
      <c r="Q1318" t="s">
        <v>820</v>
      </c>
      <c r="R1318" t="s">
        <v>956</v>
      </c>
      <c r="S1318" s="2">
        <v>43588</v>
      </c>
      <c r="T1318" t="s">
        <v>962</v>
      </c>
      <c r="U1318">
        <v>0</v>
      </c>
      <c r="V1318" t="s">
        <v>973</v>
      </c>
      <c r="X1318">
        <v>0</v>
      </c>
      <c r="AA1318">
        <v>0</v>
      </c>
      <c r="AB1318">
        <v>0</v>
      </c>
      <c r="AC1318" t="s">
        <v>1049</v>
      </c>
      <c r="AG1318">
        <v>0</v>
      </c>
      <c r="AI1318">
        <v>43.81819593</v>
      </c>
      <c r="AJ1318" t="s">
        <v>973</v>
      </c>
      <c r="AL1318">
        <v>-105.25099678</v>
      </c>
      <c r="AN1318" t="s">
        <v>1329</v>
      </c>
      <c r="AO1318">
        <v>2.214027958439961</v>
      </c>
      <c r="AP1318" t="s">
        <v>1521</v>
      </c>
      <c r="AQ1318">
        <v>2019</v>
      </c>
      <c r="AR1318">
        <v>49</v>
      </c>
    </row>
    <row r="1319" spans="1:44">
      <c r="A1319" t="s">
        <v>44</v>
      </c>
      <c r="B1319" s="2">
        <v>43588</v>
      </c>
      <c r="C1319" s="2">
        <v>43619</v>
      </c>
      <c r="D1319" t="s">
        <v>123</v>
      </c>
      <c r="E1319">
        <v>48</v>
      </c>
      <c r="F1319" t="s">
        <v>220</v>
      </c>
      <c r="G1319" t="s">
        <v>300</v>
      </c>
      <c r="J1319">
        <v>319.80999755</v>
      </c>
      <c r="K1319">
        <v>3</v>
      </c>
      <c r="L1319">
        <v>44</v>
      </c>
      <c r="M1319" t="s">
        <v>332</v>
      </c>
      <c r="N1319">
        <v>70</v>
      </c>
      <c r="O1319" t="s">
        <v>333</v>
      </c>
      <c r="P1319" t="s">
        <v>494</v>
      </c>
      <c r="Q1319" t="s">
        <v>820</v>
      </c>
      <c r="R1319" t="s">
        <v>956</v>
      </c>
      <c r="S1319" s="2">
        <v>43588</v>
      </c>
      <c r="T1319" t="s">
        <v>962</v>
      </c>
      <c r="U1319">
        <v>0</v>
      </c>
      <c r="V1319" t="s">
        <v>973</v>
      </c>
      <c r="X1319">
        <v>0</v>
      </c>
      <c r="AA1319">
        <v>0</v>
      </c>
      <c r="AB1319">
        <v>0</v>
      </c>
      <c r="AC1319" t="s">
        <v>1049</v>
      </c>
      <c r="AG1319">
        <v>0</v>
      </c>
      <c r="AI1319">
        <v>43.81819593</v>
      </c>
      <c r="AJ1319" t="s">
        <v>973</v>
      </c>
      <c r="AL1319">
        <v>-105.25099678</v>
      </c>
      <c r="AN1319" t="s">
        <v>1329</v>
      </c>
      <c r="AO1319">
        <v>2.214027958439961</v>
      </c>
      <c r="AP1319" t="s">
        <v>1521</v>
      </c>
      <c r="AQ1319">
        <v>2019</v>
      </c>
      <c r="AR1319">
        <v>49</v>
      </c>
    </row>
    <row r="1320" spans="1:44">
      <c r="A1320" t="s">
        <v>44</v>
      </c>
      <c r="B1320" s="2">
        <v>43587</v>
      </c>
      <c r="C1320" s="2">
        <v>43622</v>
      </c>
      <c r="D1320" t="s">
        <v>124</v>
      </c>
      <c r="E1320">
        <v>48</v>
      </c>
      <c r="F1320" t="s">
        <v>221</v>
      </c>
      <c r="G1320" t="s">
        <v>300</v>
      </c>
      <c r="J1320">
        <v>520.72998046</v>
      </c>
      <c r="K1320">
        <v>26</v>
      </c>
      <c r="L1320">
        <v>45</v>
      </c>
      <c r="M1320" t="s">
        <v>332</v>
      </c>
      <c r="N1320">
        <v>70</v>
      </c>
      <c r="O1320" t="s">
        <v>333</v>
      </c>
      <c r="P1320" t="s">
        <v>495</v>
      </c>
      <c r="Q1320" t="s">
        <v>821</v>
      </c>
      <c r="R1320" t="s">
        <v>956</v>
      </c>
      <c r="S1320" s="2">
        <v>43592</v>
      </c>
      <c r="T1320" t="s">
        <v>962</v>
      </c>
      <c r="U1320">
        <v>0</v>
      </c>
      <c r="V1320" t="s">
        <v>973</v>
      </c>
      <c r="X1320">
        <v>0</v>
      </c>
      <c r="AA1320">
        <v>0</v>
      </c>
      <c r="AB1320">
        <v>0</v>
      </c>
      <c r="AC1320" t="s">
        <v>1049</v>
      </c>
      <c r="AG1320">
        <v>0</v>
      </c>
      <c r="AI1320">
        <v>43.84771472</v>
      </c>
      <c r="AJ1320" t="s">
        <v>973</v>
      </c>
      <c r="AL1320">
        <v>-105.2340744</v>
      </c>
      <c r="AN1320" t="s">
        <v>1334</v>
      </c>
      <c r="AO1320">
        <v>2.930880626931031</v>
      </c>
      <c r="AP1320" t="s">
        <v>1521</v>
      </c>
      <c r="AQ1320">
        <v>2019</v>
      </c>
      <c r="AR1320">
        <v>49</v>
      </c>
    </row>
    <row r="1321" spans="1:44">
      <c r="A1321" t="s">
        <v>44</v>
      </c>
      <c r="B1321" s="2">
        <v>43587</v>
      </c>
      <c r="C1321" s="2">
        <v>43622</v>
      </c>
      <c r="D1321" t="s">
        <v>124</v>
      </c>
      <c r="E1321">
        <v>48</v>
      </c>
      <c r="F1321" t="s">
        <v>221</v>
      </c>
      <c r="G1321" t="s">
        <v>300</v>
      </c>
      <c r="J1321">
        <v>520.72998046</v>
      </c>
      <c r="K1321">
        <v>26</v>
      </c>
      <c r="L1321">
        <v>45</v>
      </c>
      <c r="M1321" t="s">
        <v>332</v>
      </c>
      <c r="N1321">
        <v>70</v>
      </c>
      <c r="O1321" t="s">
        <v>333</v>
      </c>
      <c r="P1321" t="s">
        <v>495</v>
      </c>
      <c r="Q1321" t="s">
        <v>821</v>
      </c>
      <c r="R1321" t="s">
        <v>956</v>
      </c>
      <c r="S1321" s="2">
        <v>43592</v>
      </c>
      <c r="T1321" t="s">
        <v>962</v>
      </c>
      <c r="U1321">
        <v>0</v>
      </c>
      <c r="V1321" t="s">
        <v>973</v>
      </c>
      <c r="X1321">
        <v>0</v>
      </c>
      <c r="AA1321">
        <v>0</v>
      </c>
      <c r="AB1321">
        <v>0</v>
      </c>
      <c r="AC1321" t="s">
        <v>1049</v>
      </c>
      <c r="AG1321">
        <v>0</v>
      </c>
      <c r="AI1321">
        <v>43.84771472</v>
      </c>
      <c r="AJ1321" t="s">
        <v>973</v>
      </c>
      <c r="AL1321">
        <v>-105.2340744</v>
      </c>
      <c r="AN1321" t="s">
        <v>1334</v>
      </c>
      <c r="AO1321">
        <v>2.930880626931031</v>
      </c>
      <c r="AP1321" t="s">
        <v>1521</v>
      </c>
      <c r="AQ1321">
        <v>2019</v>
      </c>
      <c r="AR1321">
        <v>49</v>
      </c>
    </row>
    <row r="1322" spans="1:44">
      <c r="A1322" t="s">
        <v>44</v>
      </c>
      <c r="B1322" s="2">
        <v>43587</v>
      </c>
      <c r="C1322" s="2">
        <v>43622</v>
      </c>
      <c r="D1322" t="s">
        <v>124</v>
      </c>
      <c r="E1322">
        <v>48</v>
      </c>
      <c r="F1322" t="s">
        <v>221</v>
      </c>
      <c r="G1322" t="s">
        <v>300</v>
      </c>
      <c r="J1322">
        <v>520.72998046</v>
      </c>
      <c r="K1322">
        <v>26</v>
      </c>
      <c r="L1322">
        <v>45</v>
      </c>
      <c r="M1322" t="s">
        <v>332</v>
      </c>
      <c r="N1322">
        <v>70</v>
      </c>
      <c r="O1322" t="s">
        <v>333</v>
      </c>
      <c r="P1322" t="s">
        <v>495</v>
      </c>
      <c r="Q1322" t="s">
        <v>821</v>
      </c>
      <c r="R1322" t="s">
        <v>956</v>
      </c>
      <c r="S1322" s="2">
        <v>43592</v>
      </c>
      <c r="T1322" t="s">
        <v>962</v>
      </c>
      <c r="U1322">
        <v>0</v>
      </c>
      <c r="V1322" t="s">
        <v>973</v>
      </c>
      <c r="X1322">
        <v>0</v>
      </c>
      <c r="AA1322">
        <v>0</v>
      </c>
      <c r="AB1322">
        <v>0</v>
      </c>
      <c r="AC1322" t="s">
        <v>1049</v>
      </c>
      <c r="AG1322">
        <v>0</v>
      </c>
      <c r="AI1322">
        <v>43.84771472</v>
      </c>
      <c r="AJ1322" t="s">
        <v>973</v>
      </c>
      <c r="AL1322">
        <v>-105.2340744</v>
      </c>
      <c r="AN1322" t="s">
        <v>1334</v>
      </c>
      <c r="AO1322">
        <v>2.930880626931031</v>
      </c>
      <c r="AP1322" t="s">
        <v>1521</v>
      </c>
      <c r="AQ1322">
        <v>2019</v>
      </c>
      <c r="AR1322">
        <v>49</v>
      </c>
    </row>
    <row r="1323" spans="1:44">
      <c r="A1323" t="s">
        <v>44</v>
      </c>
      <c r="B1323" s="2">
        <v>43509</v>
      </c>
      <c r="C1323" s="2">
        <v>43642</v>
      </c>
      <c r="D1323" t="s">
        <v>122</v>
      </c>
      <c r="E1323">
        <v>60</v>
      </c>
      <c r="F1323" t="s">
        <v>222</v>
      </c>
      <c r="G1323" t="s">
        <v>300</v>
      </c>
      <c r="J1323">
        <v>40</v>
      </c>
      <c r="K1323">
        <v>2</v>
      </c>
      <c r="L1323">
        <v>44</v>
      </c>
      <c r="M1323" t="s">
        <v>332</v>
      </c>
      <c r="N1323">
        <v>70</v>
      </c>
      <c r="O1323" t="s">
        <v>333</v>
      </c>
      <c r="P1323" t="s">
        <v>496</v>
      </c>
      <c r="Q1323" t="s">
        <v>822</v>
      </c>
      <c r="R1323" t="s">
        <v>956</v>
      </c>
      <c r="S1323" s="2">
        <v>43509</v>
      </c>
      <c r="T1323" t="s">
        <v>962</v>
      </c>
      <c r="U1323">
        <v>0</v>
      </c>
      <c r="V1323" t="s">
        <v>973</v>
      </c>
      <c r="X1323">
        <v>0</v>
      </c>
      <c r="AA1323">
        <v>0</v>
      </c>
      <c r="AB1323">
        <v>0</v>
      </c>
      <c r="AC1323" t="s">
        <v>1049</v>
      </c>
      <c r="AG1323">
        <v>0</v>
      </c>
      <c r="AI1323">
        <v>43.8182571</v>
      </c>
      <c r="AJ1323" t="s">
        <v>973</v>
      </c>
      <c r="AL1323">
        <v>-105.23080867</v>
      </c>
      <c r="AN1323" t="s">
        <v>1326</v>
      </c>
      <c r="AO1323">
        <v>1.273807175106426</v>
      </c>
      <c r="AP1323" t="s">
        <v>1521</v>
      </c>
      <c r="AQ1323">
        <v>2019</v>
      </c>
      <c r="AR1323">
        <v>49</v>
      </c>
    </row>
    <row r="1324" spans="1:44">
      <c r="A1324" t="s">
        <v>44</v>
      </c>
      <c r="B1324" s="2">
        <v>43509</v>
      </c>
      <c r="C1324" s="2">
        <v>43642</v>
      </c>
      <c r="D1324" t="s">
        <v>122</v>
      </c>
      <c r="E1324">
        <v>60</v>
      </c>
      <c r="F1324" t="s">
        <v>223</v>
      </c>
      <c r="G1324" t="s">
        <v>300</v>
      </c>
      <c r="J1324">
        <v>1322.69995117</v>
      </c>
      <c r="K1324">
        <v>12</v>
      </c>
      <c r="L1324">
        <v>44</v>
      </c>
      <c r="M1324" t="s">
        <v>332</v>
      </c>
      <c r="N1324">
        <v>70</v>
      </c>
      <c r="O1324" t="s">
        <v>333</v>
      </c>
      <c r="P1324" t="s">
        <v>497</v>
      </c>
      <c r="Q1324" t="s">
        <v>823</v>
      </c>
      <c r="R1324" t="s">
        <v>956</v>
      </c>
      <c r="S1324" s="2">
        <v>43509</v>
      </c>
      <c r="T1324" t="s">
        <v>962</v>
      </c>
      <c r="U1324">
        <v>0</v>
      </c>
      <c r="V1324" t="s">
        <v>973</v>
      </c>
      <c r="X1324">
        <v>0</v>
      </c>
      <c r="AA1324">
        <v>0</v>
      </c>
      <c r="AB1324">
        <v>0</v>
      </c>
      <c r="AC1324" t="s">
        <v>1049</v>
      </c>
      <c r="AG1324">
        <v>0</v>
      </c>
      <c r="AI1324">
        <v>43.80379544</v>
      </c>
      <c r="AJ1324" t="s">
        <v>973</v>
      </c>
      <c r="AL1324">
        <v>-105.21072726</v>
      </c>
      <c r="AN1324" t="s">
        <v>1325</v>
      </c>
      <c r="AO1324">
        <v>0.4150614505261899</v>
      </c>
      <c r="AP1324" t="s">
        <v>1522</v>
      </c>
      <c r="AQ1324">
        <v>2019</v>
      </c>
      <c r="AR1324">
        <v>49</v>
      </c>
    </row>
    <row r="1325" spans="1:44">
      <c r="A1325" t="s">
        <v>44</v>
      </c>
      <c r="B1325" s="2">
        <v>43509</v>
      </c>
      <c r="C1325" s="2">
        <v>43642</v>
      </c>
      <c r="D1325" t="s">
        <v>122</v>
      </c>
      <c r="E1325">
        <v>60</v>
      </c>
      <c r="F1325" t="s">
        <v>223</v>
      </c>
      <c r="G1325" t="s">
        <v>300</v>
      </c>
      <c r="J1325">
        <v>1322.69995117</v>
      </c>
      <c r="K1325">
        <v>14</v>
      </c>
      <c r="L1325">
        <v>44</v>
      </c>
      <c r="M1325" t="s">
        <v>332</v>
      </c>
      <c r="N1325">
        <v>70</v>
      </c>
      <c r="O1325" t="s">
        <v>333</v>
      </c>
      <c r="P1325" t="s">
        <v>497</v>
      </c>
      <c r="Q1325" t="s">
        <v>823</v>
      </c>
      <c r="R1325" t="s">
        <v>956</v>
      </c>
      <c r="S1325" s="2">
        <v>43509</v>
      </c>
      <c r="T1325" t="s">
        <v>962</v>
      </c>
      <c r="U1325">
        <v>0</v>
      </c>
      <c r="V1325" t="s">
        <v>973</v>
      </c>
      <c r="X1325">
        <v>0</v>
      </c>
      <c r="AA1325">
        <v>0</v>
      </c>
      <c r="AB1325">
        <v>0</v>
      </c>
      <c r="AC1325" t="s">
        <v>1049</v>
      </c>
      <c r="AG1325">
        <v>0</v>
      </c>
      <c r="AI1325">
        <v>43.78920382</v>
      </c>
      <c r="AJ1325" t="s">
        <v>973</v>
      </c>
      <c r="AL1325">
        <v>-105.23080081</v>
      </c>
      <c r="AN1325" t="s">
        <v>1332</v>
      </c>
      <c r="AO1325">
        <v>1.798305161384231</v>
      </c>
      <c r="AP1325" t="s">
        <v>1522</v>
      </c>
      <c r="AQ1325">
        <v>2019</v>
      </c>
      <c r="AR1325">
        <v>49</v>
      </c>
    </row>
    <row r="1326" spans="1:44">
      <c r="A1326" t="s">
        <v>44</v>
      </c>
      <c r="B1326" s="2">
        <v>43509</v>
      </c>
      <c r="C1326" s="2">
        <v>43642</v>
      </c>
      <c r="D1326" t="s">
        <v>122</v>
      </c>
      <c r="E1326">
        <v>60</v>
      </c>
      <c r="F1326" t="s">
        <v>223</v>
      </c>
      <c r="G1326" t="s">
        <v>300</v>
      </c>
      <c r="J1326">
        <v>1322.69995117</v>
      </c>
      <c r="K1326">
        <v>26</v>
      </c>
      <c r="L1326">
        <v>45</v>
      </c>
      <c r="M1326" t="s">
        <v>332</v>
      </c>
      <c r="N1326">
        <v>70</v>
      </c>
      <c r="O1326" t="s">
        <v>333</v>
      </c>
      <c r="P1326" t="s">
        <v>497</v>
      </c>
      <c r="Q1326" t="s">
        <v>823</v>
      </c>
      <c r="R1326" t="s">
        <v>956</v>
      </c>
      <c r="S1326" s="2">
        <v>43509</v>
      </c>
      <c r="T1326" t="s">
        <v>962</v>
      </c>
      <c r="U1326">
        <v>0</v>
      </c>
      <c r="V1326" t="s">
        <v>973</v>
      </c>
      <c r="X1326">
        <v>0</v>
      </c>
      <c r="AA1326">
        <v>0</v>
      </c>
      <c r="AB1326">
        <v>0</v>
      </c>
      <c r="AC1326" t="s">
        <v>1049</v>
      </c>
      <c r="AG1326">
        <v>0</v>
      </c>
      <c r="AI1326">
        <v>43.84771472</v>
      </c>
      <c r="AJ1326" t="s">
        <v>973</v>
      </c>
      <c r="AL1326">
        <v>-105.2340744</v>
      </c>
      <c r="AN1326" t="s">
        <v>1334</v>
      </c>
      <c r="AO1326">
        <v>2.930880626931031</v>
      </c>
      <c r="AP1326" t="s">
        <v>1521</v>
      </c>
      <c r="AQ1326">
        <v>2019</v>
      </c>
      <c r="AR1326">
        <v>49</v>
      </c>
    </row>
    <row r="1327" spans="1:44">
      <c r="A1327" t="s">
        <v>44</v>
      </c>
      <c r="B1327" s="2">
        <v>43509</v>
      </c>
      <c r="C1327" s="2">
        <v>43642</v>
      </c>
      <c r="D1327" t="s">
        <v>122</v>
      </c>
      <c r="E1327">
        <v>60</v>
      </c>
      <c r="F1327" t="s">
        <v>223</v>
      </c>
      <c r="G1327" t="s">
        <v>300</v>
      </c>
      <c r="J1327">
        <v>1322.69995117</v>
      </c>
      <c r="K1327">
        <v>2</v>
      </c>
      <c r="L1327">
        <v>44</v>
      </c>
      <c r="M1327" t="s">
        <v>332</v>
      </c>
      <c r="N1327">
        <v>70</v>
      </c>
      <c r="O1327" t="s">
        <v>333</v>
      </c>
      <c r="P1327" t="s">
        <v>497</v>
      </c>
      <c r="Q1327" t="s">
        <v>823</v>
      </c>
      <c r="R1327" t="s">
        <v>956</v>
      </c>
      <c r="S1327" s="2">
        <v>43509</v>
      </c>
      <c r="T1327" t="s">
        <v>962</v>
      </c>
      <c r="U1327">
        <v>0</v>
      </c>
      <c r="V1327" t="s">
        <v>973</v>
      </c>
      <c r="X1327">
        <v>0</v>
      </c>
      <c r="AA1327">
        <v>0</v>
      </c>
      <c r="AB1327">
        <v>0</v>
      </c>
      <c r="AC1327" t="s">
        <v>1049</v>
      </c>
      <c r="AG1327">
        <v>0</v>
      </c>
      <c r="AI1327">
        <v>43.8182571</v>
      </c>
      <c r="AJ1327" t="s">
        <v>973</v>
      </c>
      <c r="AL1327">
        <v>-105.23080867</v>
      </c>
      <c r="AN1327" t="s">
        <v>1326</v>
      </c>
      <c r="AO1327">
        <v>1.273807175106426</v>
      </c>
      <c r="AP1327" t="s">
        <v>1521</v>
      </c>
      <c r="AQ1327">
        <v>2019</v>
      </c>
      <c r="AR1327">
        <v>49</v>
      </c>
    </row>
    <row r="1328" spans="1:44">
      <c r="A1328" t="s">
        <v>44</v>
      </c>
      <c r="B1328" s="2">
        <v>43509</v>
      </c>
      <c r="C1328" s="2">
        <v>43642</v>
      </c>
      <c r="D1328" t="s">
        <v>122</v>
      </c>
      <c r="E1328">
        <v>60</v>
      </c>
      <c r="F1328" t="s">
        <v>223</v>
      </c>
      <c r="G1328" t="s">
        <v>300</v>
      </c>
      <c r="J1328">
        <v>1322.69995117</v>
      </c>
      <c r="K1328">
        <v>23</v>
      </c>
      <c r="L1328">
        <v>44</v>
      </c>
      <c r="M1328" t="s">
        <v>332</v>
      </c>
      <c r="N1328">
        <v>70</v>
      </c>
      <c r="O1328" t="s">
        <v>333</v>
      </c>
      <c r="P1328" t="s">
        <v>497</v>
      </c>
      <c r="Q1328" t="s">
        <v>823</v>
      </c>
      <c r="R1328" t="s">
        <v>956</v>
      </c>
      <c r="S1328" s="2">
        <v>43509</v>
      </c>
      <c r="T1328" t="s">
        <v>962</v>
      </c>
      <c r="U1328">
        <v>0</v>
      </c>
      <c r="V1328" t="s">
        <v>973</v>
      </c>
      <c r="X1328">
        <v>0</v>
      </c>
      <c r="AA1328">
        <v>0</v>
      </c>
      <c r="AB1328">
        <v>0</v>
      </c>
      <c r="AC1328" t="s">
        <v>1049</v>
      </c>
      <c r="AG1328">
        <v>0</v>
      </c>
      <c r="AI1328">
        <v>43.77469625</v>
      </c>
      <c r="AJ1328" t="s">
        <v>973</v>
      </c>
      <c r="AL1328">
        <v>-105.23089226</v>
      </c>
      <c r="AN1328" t="s">
        <v>1335</v>
      </c>
      <c r="AO1328">
        <v>2.656890680743907</v>
      </c>
      <c r="AP1328" t="s">
        <v>1522</v>
      </c>
      <c r="AQ1328">
        <v>2019</v>
      </c>
      <c r="AR1328">
        <v>49</v>
      </c>
    </row>
    <row r="1329" spans="1:44">
      <c r="A1329" t="s">
        <v>44</v>
      </c>
      <c r="B1329" s="2">
        <v>43509</v>
      </c>
      <c r="C1329" s="2">
        <v>43642</v>
      </c>
      <c r="D1329" t="s">
        <v>122</v>
      </c>
      <c r="E1329">
        <v>60</v>
      </c>
      <c r="F1329" t="s">
        <v>223</v>
      </c>
      <c r="G1329" t="s">
        <v>300</v>
      </c>
      <c r="J1329">
        <v>1322.69995117</v>
      </c>
      <c r="K1329">
        <v>12</v>
      </c>
      <c r="L1329">
        <v>44</v>
      </c>
      <c r="M1329" t="s">
        <v>332</v>
      </c>
      <c r="N1329">
        <v>70</v>
      </c>
      <c r="O1329" t="s">
        <v>333</v>
      </c>
      <c r="P1329" t="s">
        <v>497</v>
      </c>
      <c r="Q1329" t="s">
        <v>823</v>
      </c>
      <c r="R1329" t="s">
        <v>956</v>
      </c>
      <c r="S1329" s="2">
        <v>43509</v>
      </c>
      <c r="T1329" t="s">
        <v>962</v>
      </c>
      <c r="U1329">
        <v>0</v>
      </c>
      <c r="V1329" t="s">
        <v>973</v>
      </c>
      <c r="X1329">
        <v>0</v>
      </c>
      <c r="AA1329">
        <v>0</v>
      </c>
      <c r="AB1329">
        <v>0</v>
      </c>
      <c r="AC1329" t="s">
        <v>1049</v>
      </c>
      <c r="AG1329">
        <v>0</v>
      </c>
      <c r="AI1329">
        <v>43.80379544</v>
      </c>
      <c r="AJ1329" t="s">
        <v>973</v>
      </c>
      <c r="AL1329">
        <v>-105.21072726</v>
      </c>
      <c r="AN1329" t="s">
        <v>1325</v>
      </c>
      <c r="AO1329">
        <v>0.4150614505261899</v>
      </c>
      <c r="AP1329" t="s">
        <v>1522</v>
      </c>
      <c r="AQ1329">
        <v>2019</v>
      </c>
      <c r="AR1329">
        <v>49</v>
      </c>
    </row>
    <row r="1330" spans="1:44">
      <c r="A1330" t="s">
        <v>44</v>
      </c>
      <c r="B1330" s="2">
        <v>43509</v>
      </c>
      <c r="C1330" s="2">
        <v>43642</v>
      </c>
      <c r="D1330" t="s">
        <v>122</v>
      </c>
      <c r="E1330">
        <v>60</v>
      </c>
      <c r="F1330" t="s">
        <v>223</v>
      </c>
      <c r="G1330" t="s">
        <v>300</v>
      </c>
      <c r="J1330">
        <v>1322.69995117</v>
      </c>
      <c r="K1330">
        <v>2</v>
      </c>
      <c r="L1330">
        <v>44</v>
      </c>
      <c r="M1330" t="s">
        <v>332</v>
      </c>
      <c r="N1330">
        <v>70</v>
      </c>
      <c r="O1330" t="s">
        <v>333</v>
      </c>
      <c r="P1330" t="s">
        <v>497</v>
      </c>
      <c r="Q1330" t="s">
        <v>823</v>
      </c>
      <c r="R1330" t="s">
        <v>956</v>
      </c>
      <c r="S1330" s="2">
        <v>43509</v>
      </c>
      <c r="T1330" t="s">
        <v>962</v>
      </c>
      <c r="U1330">
        <v>0</v>
      </c>
      <c r="V1330" t="s">
        <v>973</v>
      </c>
      <c r="X1330">
        <v>0</v>
      </c>
      <c r="AA1330">
        <v>0</v>
      </c>
      <c r="AB1330">
        <v>0</v>
      </c>
      <c r="AC1330" t="s">
        <v>1049</v>
      </c>
      <c r="AG1330">
        <v>0</v>
      </c>
      <c r="AI1330">
        <v>43.8182571</v>
      </c>
      <c r="AJ1330" t="s">
        <v>973</v>
      </c>
      <c r="AL1330">
        <v>-105.23080867</v>
      </c>
      <c r="AN1330" t="s">
        <v>1326</v>
      </c>
      <c r="AO1330">
        <v>1.273807175106426</v>
      </c>
      <c r="AP1330" t="s">
        <v>1521</v>
      </c>
      <c r="AQ1330">
        <v>2019</v>
      </c>
      <c r="AR1330">
        <v>49</v>
      </c>
    </row>
    <row r="1331" spans="1:44">
      <c r="A1331" t="s">
        <v>44</v>
      </c>
      <c r="B1331" s="2">
        <v>43509</v>
      </c>
      <c r="C1331" s="2">
        <v>43642</v>
      </c>
      <c r="D1331" t="s">
        <v>122</v>
      </c>
      <c r="E1331">
        <v>60</v>
      </c>
      <c r="F1331" t="s">
        <v>223</v>
      </c>
      <c r="G1331" t="s">
        <v>300</v>
      </c>
      <c r="J1331">
        <v>1322.69995117</v>
      </c>
      <c r="K1331">
        <v>12</v>
      </c>
      <c r="L1331">
        <v>44</v>
      </c>
      <c r="M1331" t="s">
        <v>332</v>
      </c>
      <c r="N1331">
        <v>70</v>
      </c>
      <c r="O1331" t="s">
        <v>333</v>
      </c>
      <c r="P1331" t="s">
        <v>497</v>
      </c>
      <c r="Q1331" t="s">
        <v>823</v>
      </c>
      <c r="R1331" t="s">
        <v>956</v>
      </c>
      <c r="S1331" s="2">
        <v>43509</v>
      </c>
      <c r="T1331" t="s">
        <v>962</v>
      </c>
      <c r="U1331">
        <v>0</v>
      </c>
      <c r="V1331" t="s">
        <v>973</v>
      </c>
      <c r="X1331">
        <v>0</v>
      </c>
      <c r="AA1331">
        <v>0</v>
      </c>
      <c r="AB1331">
        <v>0</v>
      </c>
      <c r="AC1331" t="s">
        <v>1049</v>
      </c>
      <c r="AG1331">
        <v>0</v>
      </c>
      <c r="AI1331">
        <v>43.80379544</v>
      </c>
      <c r="AJ1331" t="s">
        <v>973</v>
      </c>
      <c r="AL1331">
        <v>-105.21072726</v>
      </c>
      <c r="AN1331" t="s">
        <v>1325</v>
      </c>
      <c r="AO1331">
        <v>0.4150614505261899</v>
      </c>
      <c r="AP1331" t="s">
        <v>1522</v>
      </c>
      <c r="AQ1331">
        <v>2019</v>
      </c>
      <c r="AR1331">
        <v>49</v>
      </c>
    </row>
    <row r="1332" spans="1:44">
      <c r="A1332" t="s">
        <v>44</v>
      </c>
      <c r="B1332" s="2">
        <v>43509</v>
      </c>
      <c r="C1332" s="2">
        <v>43642</v>
      </c>
      <c r="D1332" t="s">
        <v>122</v>
      </c>
      <c r="E1332">
        <v>60</v>
      </c>
      <c r="F1332" t="s">
        <v>223</v>
      </c>
      <c r="G1332" t="s">
        <v>300</v>
      </c>
      <c r="J1332">
        <v>1322.69995117</v>
      </c>
      <c r="K1332">
        <v>2</v>
      </c>
      <c r="L1332">
        <v>44</v>
      </c>
      <c r="M1332" t="s">
        <v>332</v>
      </c>
      <c r="N1332">
        <v>70</v>
      </c>
      <c r="O1332" t="s">
        <v>333</v>
      </c>
      <c r="P1332" t="s">
        <v>497</v>
      </c>
      <c r="Q1332" t="s">
        <v>823</v>
      </c>
      <c r="R1332" t="s">
        <v>956</v>
      </c>
      <c r="S1332" s="2">
        <v>43509</v>
      </c>
      <c r="T1332" t="s">
        <v>962</v>
      </c>
      <c r="U1332">
        <v>0</v>
      </c>
      <c r="V1332" t="s">
        <v>973</v>
      </c>
      <c r="X1332">
        <v>0</v>
      </c>
      <c r="AA1332">
        <v>0</v>
      </c>
      <c r="AB1332">
        <v>0</v>
      </c>
      <c r="AC1332" t="s">
        <v>1049</v>
      </c>
      <c r="AG1332">
        <v>0</v>
      </c>
      <c r="AI1332">
        <v>43.8182571</v>
      </c>
      <c r="AJ1332" t="s">
        <v>973</v>
      </c>
      <c r="AL1332">
        <v>-105.23080867</v>
      </c>
      <c r="AN1332" t="s">
        <v>1326</v>
      </c>
      <c r="AO1332">
        <v>1.273807175106426</v>
      </c>
      <c r="AP1332" t="s">
        <v>1521</v>
      </c>
      <c r="AQ1332">
        <v>2019</v>
      </c>
      <c r="AR1332">
        <v>49</v>
      </c>
    </row>
    <row r="1333" spans="1:44">
      <c r="A1333" t="s">
        <v>44</v>
      </c>
      <c r="B1333" s="2">
        <v>43509</v>
      </c>
      <c r="C1333" s="2">
        <v>43642</v>
      </c>
      <c r="D1333" t="s">
        <v>122</v>
      </c>
      <c r="E1333">
        <v>60</v>
      </c>
      <c r="F1333" t="s">
        <v>223</v>
      </c>
      <c r="G1333" t="s">
        <v>300</v>
      </c>
      <c r="J1333">
        <v>1322.69995117</v>
      </c>
      <c r="K1333">
        <v>14</v>
      </c>
      <c r="L1333">
        <v>44</v>
      </c>
      <c r="M1333" t="s">
        <v>332</v>
      </c>
      <c r="N1333">
        <v>70</v>
      </c>
      <c r="O1333" t="s">
        <v>333</v>
      </c>
      <c r="P1333" t="s">
        <v>497</v>
      </c>
      <c r="Q1333" t="s">
        <v>823</v>
      </c>
      <c r="R1333" t="s">
        <v>956</v>
      </c>
      <c r="S1333" s="2">
        <v>43509</v>
      </c>
      <c r="T1333" t="s">
        <v>962</v>
      </c>
      <c r="U1333">
        <v>0</v>
      </c>
      <c r="V1333" t="s">
        <v>973</v>
      </c>
      <c r="X1333">
        <v>0</v>
      </c>
      <c r="AA1333">
        <v>0</v>
      </c>
      <c r="AB1333">
        <v>0</v>
      </c>
      <c r="AC1333" t="s">
        <v>1049</v>
      </c>
      <c r="AG1333">
        <v>0</v>
      </c>
      <c r="AI1333">
        <v>43.78920382</v>
      </c>
      <c r="AJ1333" t="s">
        <v>973</v>
      </c>
      <c r="AL1333">
        <v>-105.23080081</v>
      </c>
      <c r="AN1333" t="s">
        <v>1332</v>
      </c>
      <c r="AO1333">
        <v>1.798305161384231</v>
      </c>
      <c r="AP1333" t="s">
        <v>1522</v>
      </c>
      <c r="AQ1333">
        <v>2019</v>
      </c>
      <c r="AR1333">
        <v>49</v>
      </c>
    </row>
    <row r="1334" spans="1:44">
      <c r="A1334" t="s">
        <v>44</v>
      </c>
      <c r="B1334" s="2">
        <v>43509</v>
      </c>
      <c r="C1334" s="2">
        <v>43642</v>
      </c>
      <c r="D1334" t="s">
        <v>122</v>
      </c>
      <c r="E1334">
        <v>60</v>
      </c>
      <c r="F1334" t="s">
        <v>223</v>
      </c>
      <c r="G1334" t="s">
        <v>300</v>
      </c>
      <c r="J1334">
        <v>1322.69995117</v>
      </c>
      <c r="K1334">
        <v>26</v>
      </c>
      <c r="L1334">
        <v>45</v>
      </c>
      <c r="M1334" t="s">
        <v>332</v>
      </c>
      <c r="N1334">
        <v>70</v>
      </c>
      <c r="O1334" t="s">
        <v>333</v>
      </c>
      <c r="P1334" t="s">
        <v>497</v>
      </c>
      <c r="Q1334" t="s">
        <v>823</v>
      </c>
      <c r="R1334" t="s">
        <v>956</v>
      </c>
      <c r="S1334" s="2">
        <v>43509</v>
      </c>
      <c r="T1334" t="s">
        <v>962</v>
      </c>
      <c r="U1334">
        <v>0</v>
      </c>
      <c r="V1334" t="s">
        <v>973</v>
      </c>
      <c r="X1334">
        <v>0</v>
      </c>
      <c r="AA1334">
        <v>0</v>
      </c>
      <c r="AB1334">
        <v>0</v>
      </c>
      <c r="AC1334" t="s">
        <v>1049</v>
      </c>
      <c r="AG1334">
        <v>0</v>
      </c>
      <c r="AI1334">
        <v>43.84771472</v>
      </c>
      <c r="AJ1334" t="s">
        <v>973</v>
      </c>
      <c r="AL1334">
        <v>-105.2340744</v>
      </c>
      <c r="AN1334" t="s">
        <v>1334</v>
      </c>
      <c r="AO1334">
        <v>2.930880626931031</v>
      </c>
      <c r="AP1334" t="s">
        <v>1521</v>
      </c>
      <c r="AQ1334">
        <v>2019</v>
      </c>
      <c r="AR1334">
        <v>49</v>
      </c>
    </row>
    <row r="1335" spans="1:44">
      <c r="A1335" t="s">
        <v>44</v>
      </c>
      <c r="B1335" s="2">
        <v>43509</v>
      </c>
      <c r="C1335" s="2">
        <v>43642</v>
      </c>
      <c r="D1335" t="s">
        <v>122</v>
      </c>
      <c r="E1335">
        <v>60</v>
      </c>
      <c r="F1335" t="s">
        <v>223</v>
      </c>
      <c r="G1335" t="s">
        <v>300</v>
      </c>
      <c r="J1335">
        <v>1322.69995117</v>
      </c>
      <c r="K1335">
        <v>2</v>
      </c>
      <c r="L1335">
        <v>44</v>
      </c>
      <c r="M1335" t="s">
        <v>332</v>
      </c>
      <c r="N1335">
        <v>70</v>
      </c>
      <c r="O1335" t="s">
        <v>333</v>
      </c>
      <c r="P1335" t="s">
        <v>497</v>
      </c>
      <c r="Q1335" t="s">
        <v>823</v>
      </c>
      <c r="R1335" t="s">
        <v>956</v>
      </c>
      <c r="S1335" s="2">
        <v>43509</v>
      </c>
      <c r="T1335" t="s">
        <v>962</v>
      </c>
      <c r="U1335">
        <v>0</v>
      </c>
      <c r="V1335" t="s">
        <v>973</v>
      </c>
      <c r="X1335">
        <v>0</v>
      </c>
      <c r="AA1335">
        <v>0</v>
      </c>
      <c r="AB1335">
        <v>0</v>
      </c>
      <c r="AC1335" t="s">
        <v>1049</v>
      </c>
      <c r="AG1335">
        <v>0</v>
      </c>
      <c r="AI1335">
        <v>43.8182571</v>
      </c>
      <c r="AJ1335" t="s">
        <v>973</v>
      </c>
      <c r="AL1335">
        <v>-105.23080867</v>
      </c>
      <c r="AN1335" t="s">
        <v>1326</v>
      </c>
      <c r="AO1335">
        <v>1.273807175106426</v>
      </c>
      <c r="AP1335" t="s">
        <v>1521</v>
      </c>
      <c r="AQ1335">
        <v>2019</v>
      </c>
      <c r="AR1335">
        <v>49</v>
      </c>
    </row>
    <row r="1336" spans="1:44">
      <c r="A1336" t="s">
        <v>44</v>
      </c>
      <c r="B1336" s="2">
        <v>43509</v>
      </c>
      <c r="C1336" s="2">
        <v>43642</v>
      </c>
      <c r="D1336" t="s">
        <v>122</v>
      </c>
      <c r="E1336">
        <v>60</v>
      </c>
      <c r="F1336" t="s">
        <v>223</v>
      </c>
      <c r="G1336" t="s">
        <v>300</v>
      </c>
      <c r="J1336">
        <v>1322.69995117</v>
      </c>
      <c r="K1336">
        <v>11</v>
      </c>
      <c r="L1336">
        <v>44</v>
      </c>
      <c r="M1336" t="s">
        <v>332</v>
      </c>
      <c r="N1336">
        <v>70</v>
      </c>
      <c r="O1336" t="s">
        <v>333</v>
      </c>
      <c r="P1336" t="s">
        <v>497</v>
      </c>
      <c r="Q1336" t="s">
        <v>823</v>
      </c>
      <c r="R1336" t="s">
        <v>956</v>
      </c>
      <c r="S1336" s="2">
        <v>43509</v>
      </c>
      <c r="T1336" t="s">
        <v>962</v>
      </c>
      <c r="U1336">
        <v>0</v>
      </c>
      <c r="V1336" t="s">
        <v>973</v>
      </c>
      <c r="X1336">
        <v>0</v>
      </c>
      <c r="AA1336">
        <v>0</v>
      </c>
      <c r="AB1336">
        <v>0</v>
      </c>
      <c r="AC1336" t="s">
        <v>1049</v>
      </c>
      <c r="AG1336">
        <v>0</v>
      </c>
      <c r="AI1336">
        <v>43.80375335</v>
      </c>
      <c r="AJ1336" t="s">
        <v>973</v>
      </c>
      <c r="AL1336">
        <v>-105.23078567</v>
      </c>
      <c r="AN1336" t="s">
        <v>1330</v>
      </c>
      <c r="AO1336">
        <v>1.191550974702767</v>
      </c>
      <c r="AP1336" t="s">
        <v>1522</v>
      </c>
      <c r="AQ1336">
        <v>2019</v>
      </c>
      <c r="AR1336">
        <v>49</v>
      </c>
    </row>
    <row r="1337" spans="1:44">
      <c r="A1337" t="s">
        <v>44</v>
      </c>
      <c r="B1337" s="2">
        <v>43509</v>
      </c>
      <c r="C1337" s="2">
        <v>43642</v>
      </c>
      <c r="D1337" t="s">
        <v>122</v>
      </c>
      <c r="E1337">
        <v>60</v>
      </c>
      <c r="F1337" t="s">
        <v>223</v>
      </c>
      <c r="G1337" t="s">
        <v>300</v>
      </c>
      <c r="J1337">
        <v>1322.69995117</v>
      </c>
      <c r="K1337">
        <v>14</v>
      </c>
      <c r="L1337">
        <v>44</v>
      </c>
      <c r="M1337" t="s">
        <v>332</v>
      </c>
      <c r="N1337">
        <v>70</v>
      </c>
      <c r="O1337" t="s">
        <v>333</v>
      </c>
      <c r="P1337" t="s">
        <v>497</v>
      </c>
      <c r="Q1337" t="s">
        <v>823</v>
      </c>
      <c r="R1337" t="s">
        <v>956</v>
      </c>
      <c r="S1337" s="2">
        <v>43509</v>
      </c>
      <c r="T1337" t="s">
        <v>962</v>
      </c>
      <c r="U1337">
        <v>0</v>
      </c>
      <c r="V1337" t="s">
        <v>973</v>
      </c>
      <c r="X1337">
        <v>0</v>
      </c>
      <c r="AA1337">
        <v>0</v>
      </c>
      <c r="AB1337">
        <v>0</v>
      </c>
      <c r="AC1337" t="s">
        <v>1049</v>
      </c>
      <c r="AG1337">
        <v>0</v>
      </c>
      <c r="AI1337">
        <v>43.78920382</v>
      </c>
      <c r="AJ1337" t="s">
        <v>973</v>
      </c>
      <c r="AL1337">
        <v>-105.23080081</v>
      </c>
      <c r="AN1337" t="s">
        <v>1332</v>
      </c>
      <c r="AO1337">
        <v>1.798305161384231</v>
      </c>
      <c r="AP1337" t="s">
        <v>1522</v>
      </c>
      <c r="AQ1337">
        <v>2019</v>
      </c>
      <c r="AR1337">
        <v>49</v>
      </c>
    </row>
    <row r="1338" spans="1:44">
      <c r="A1338" t="s">
        <v>44</v>
      </c>
      <c r="B1338" s="2">
        <v>43509</v>
      </c>
      <c r="C1338" s="2">
        <v>43642</v>
      </c>
      <c r="D1338" t="s">
        <v>122</v>
      </c>
      <c r="E1338">
        <v>60</v>
      </c>
      <c r="F1338" t="s">
        <v>223</v>
      </c>
      <c r="G1338" t="s">
        <v>300</v>
      </c>
      <c r="J1338">
        <v>1322.69995117</v>
      </c>
      <c r="K1338">
        <v>26</v>
      </c>
      <c r="L1338">
        <v>45</v>
      </c>
      <c r="M1338" t="s">
        <v>332</v>
      </c>
      <c r="N1338">
        <v>70</v>
      </c>
      <c r="O1338" t="s">
        <v>333</v>
      </c>
      <c r="P1338" t="s">
        <v>497</v>
      </c>
      <c r="Q1338" t="s">
        <v>823</v>
      </c>
      <c r="R1338" t="s">
        <v>956</v>
      </c>
      <c r="S1338" s="2">
        <v>43509</v>
      </c>
      <c r="T1338" t="s">
        <v>962</v>
      </c>
      <c r="U1338">
        <v>0</v>
      </c>
      <c r="V1338" t="s">
        <v>973</v>
      </c>
      <c r="X1338">
        <v>0</v>
      </c>
      <c r="AA1338">
        <v>0</v>
      </c>
      <c r="AB1338">
        <v>0</v>
      </c>
      <c r="AC1338" t="s">
        <v>1049</v>
      </c>
      <c r="AG1338">
        <v>0</v>
      </c>
      <c r="AI1338">
        <v>43.84771472</v>
      </c>
      <c r="AJ1338" t="s">
        <v>973</v>
      </c>
      <c r="AL1338">
        <v>-105.2340744</v>
      </c>
      <c r="AN1338" t="s">
        <v>1334</v>
      </c>
      <c r="AO1338">
        <v>2.930880626931031</v>
      </c>
      <c r="AP1338" t="s">
        <v>1521</v>
      </c>
      <c r="AQ1338">
        <v>2019</v>
      </c>
      <c r="AR1338">
        <v>49</v>
      </c>
    </row>
    <row r="1339" spans="1:44">
      <c r="A1339" t="s">
        <v>44</v>
      </c>
      <c r="B1339" s="2">
        <v>43509</v>
      </c>
      <c r="C1339" s="2">
        <v>43642</v>
      </c>
      <c r="D1339" t="s">
        <v>122</v>
      </c>
      <c r="E1339">
        <v>60</v>
      </c>
      <c r="F1339" t="s">
        <v>223</v>
      </c>
      <c r="G1339" t="s">
        <v>300</v>
      </c>
      <c r="J1339">
        <v>1322.69995117</v>
      </c>
      <c r="K1339">
        <v>11</v>
      </c>
      <c r="L1339">
        <v>44</v>
      </c>
      <c r="M1339" t="s">
        <v>332</v>
      </c>
      <c r="N1339">
        <v>70</v>
      </c>
      <c r="O1339" t="s">
        <v>333</v>
      </c>
      <c r="P1339" t="s">
        <v>497</v>
      </c>
      <c r="Q1339" t="s">
        <v>823</v>
      </c>
      <c r="R1339" t="s">
        <v>956</v>
      </c>
      <c r="S1339" s="2">
        <v>43509</v>
      </c>
      <c r="T1339" t="s">
        <v>962</v>
      </c>
      <c r="U1339">
        <v>0</v>
      </c>
      <c r="V1339" t="s">
        <v>973</v>
      </c>
      <c r="X1339">
        <v>0</v>
      </c>
      <c r="AA1339">
        <v>0</v>
      </c>
      <c r="AB1339">
        <v>0</v>
      </c>
      <c r="AC1339" t="s">
        <v>1049</v>
      </c>
      <c r="AG1339">
        <v>0</v>
      </c>
      <c r="AI1339">
        <v>43.80375335</v>
      </c>
      <c r="AJ1339" t="s">
        <v>973</v>
      </c>
      <c r="AL1339">
        <v>-105.23078567</v>
      </c>
      <c r="AN1339" t="s">
        <v>1330</v>
      </c>
      <c r="AO1339">
        <v>1.191550974702767</v>
      </c>
      <c r="AP1339" t="s">
        <v>1522</v>
      </c>
      <c r="AQ1339">
        <v>2019</v>
      </c>
      <c r="AR1339">
        <v>49</v>
      </c>
    </row>
    <row r="1340" spans="1:44">
      <c r="A1340" t="s">
        <v>44</v>
      </c>
      <c r="B1340" s="2">
        <v>43509</v>
      </c>
      <c r="C1340" s="2">
        <v>43642</v>
      </c>
      <c r="D1340" t="s">
        <v>122</v>
      </c>
      <c r="E1340">
        <v>60</v>
      </c>
      <c r="F1340" t="s">
        <v>223</v>
      </c>
      <c r="G1340" t="s">
        <v>300</v>
      </c>
      <c r="J1340">
        <v>1322.69995117</v>
      </c>
      <c r="K1340">
        <v>14</v>
      </c>
      <c r="L1340">
        <v>44</v>
      </c>
      <c r="M1340" t="s">
        <v>332</v>
      </c>
      <c r="N1340">
        <v>70</v>
      </c>
      <c r="O1340" t="s">
        <v>333</v>
      </c>
      <c r="P1340" t="s">
        <v>497</v>
      </c>
      <c r="Q1340" t="s">
        <v>823</v>
      </c>
      <c r="R1340" t="s">
        <v>956</v>
      </c>
      <c r="S1340" s="2">
        <v>43509</v>
      </c>
      <c r="T1340" t="s">
        <v>962</v>
      </c>
      <c r="U1340">
        <v>0</v>
      </c>
      <c r="V1340" t="s">
        <v>973</v>
      </c>
      <c r="X1340">
        <v>0</v>
      </c>
      <c r="AA1340">
        <v>0</v>
      </c>
      <c r="AB1340">
        <v>0</v>
      </c>
      <c r="AC1340" t="s">
        <v>1049</v>
      </c>
      <c r="AG1340">
        <v>0</v>
      </c>
      <c r="AI1340">
        <v>43.78920382</v>
      </c>
      <c r="AJ1340" t="s">
        <v>973</v>
      </c>
      <c r="AL1340">
        <v>-105.23080081</v>
      </c>
      <c r="AN1340" t="s">
        <v>1332</v>
      </c>
      <c r="AO1340">
        <v>1.798305161384231</v>
      </c>
      <c r="AP1340" t="s">
        <v>1522</v>
      </c>
      <c r="AQ1340">
        <v>2019</v>
      </c>
      <c r="AR1340">
        <v>49</v>
      </c>
    </row>
    <row r="1341" spans="1:44">
      <c r="A1341" t="s">
        <v>44</v>
      </c>
      <c r="B1341" s="2">
        <v>43192</v>
      </c>
      <c r="C1341" s="2">
        <v>43224</v>
      </c>
      <c r="D1341" t="s">
        <v>125</v>
      </c>
      <c r="E1341">
        <v>60</v>
      </c>
      <c r="F1341" t="s">
        <v>224</v>
      </c>
      <c r="G1341" t="s">
        <v>284</v>
      </c>
      <c r="H1341">
        <v>0.1666</v>
      </c>
      <c r="J1341">
        <v>35.27999877</v>
      </c>
      <c r="K1341">
        <v>18</v>
      </c>
      <c r="L1341">
        <v>44</v>
      </c>
      <c r="M1341" t="s">
        <v>332</v>
      </c>
      <c r="N1341">
        <v>69</v>
      </c>
      <c r="O1341" t="s">
        <v>333</v>
      </c>
      <c r="P1341" t="s">
        <v>498</v>
      </c>
      <c r="Q1341" t="s">
        <v>824</v>
      </c>
      <c r="R1341" t="s">
        <v>954</v>
      </c>
      <c r="S1341" s="2">
        <v>43192</v>
      </c>
      <c r="T1341" t="s">
        <v>962</v>
      </c>
      <c r="U1341">
        <v>0</v>
      </c>
      <c r="V1341" t="s">
        <v>973</v>
      </c>
      <c r="X1341">
        <v>0</v>
      </c>
      <c r="AA1341">
        <v>0</v>
      </c>
      <c r="AB1341">
        <v>0</v>
      </c>
      <c r="AC1341" t="s">
        <v>1054</v>
      </c>
      <c r="AG1341">
        <v>0</v>
      </c>
      <c r="AI1341">
        <v>43.78940628</v>
      </c>
      <c r="AJ1341" t="s">
        <v>973</v>
      </c>
      <c r="AL1341">
        <v>-105.19079845</v>
      </c>
      <c r="AN1341" t="s">
        <v>1336</v>
      </c>
      <c r="AO1341">
        <v>1.643562364276704</v>
      </c>
      <c r="AP1341" t="s">
        <v>1523</v>
      </c>
      <c r="AQ1341">
        <v>2018</v>
      </c>
      <c r="AR1341">
        <v>49</v>
      </c>
    </row>
    <row r="1342" spans="1:44">
      <c r="A1342" t="s">
        <v>44</v>
      </c>
      <c r="C1342" s="2">
        <v>43782</v>
      </c>
      <c r="D1342" t="s">
        <v>81</v>
      </c>
      <c r="E1342">
        <v>60</v>
      </c>
      <c r="F1342" t="s">
        <v>156</v>
      </c>
      <c r="G1342" t="s">
        <v>308</v>
      </c>
      <c r="H1342">
        <v>0.1667</v>
      </c>
      <c r="I1342">
        <v>133120</v>
      </c>
      <c r="J1342">
        <v>320</v>
      </c>
      <c r="K1342">
        <v>16</v>
      </c>
      <c r="L1342">
        <v>44</v>
      </c>
      <c r="M1342" t="s">
        <v>332</v>
      </c>
      <c r="N1342">
        <v>70</v>
      </c>
      <c r="O1342" t="s">
        <v>333</v>
      </c>
      <c r="P1342" t="s">
        <v>464</v>
      </c>
      <c r="Q1342" t="s">
        <v>859</v>
      </c>
      <c r="R1342" t="s">
        <v>954</v>
      </c>
      <c r="S1342" s="2">
        <v>43782</v>
      </c>
      <c r="T1342" t="s">
        <v>962</v>
      </c>
      <c r="U1342">
        <v>0</v>
      </c>
      <c r="V1342" t="s">
        <v>973</v>
      </c>
      <c r="X1342">
        <v>0</v>
      </c>
      <c r="AA1342">
        <v>0</v>
      </c>
      <c r="AB1342">
        <v>1</v>
      </c>
      <c r="AC1342" t="s">
        <v>1063</v>
      </c>
      <c r="AG1342">
        <v>0</v>
      </c>
      <c r="AI1342">
        <v>43.78901659</v>
      </c>
      <c r="AJ1342" t="s">
        <v>973</v>
      </c>
      <c r="AL1342">
        <v>-105.271429</v>
      </c>
      <c r="AN1342" t="s">
        <v>1359</v>
      </c>
      <c r="AO1342">
        <v>2.479440462307497</v>
      </c>
      <c r="AP1342" t="s">
        <v>1522</v>
      </c>
      <c r="AQ1342">
        <v>2019</v>
      </c>
      <c r="AR1342">
        <v>47</v>
      </c>
    </row>
    <row r="1343" spans="1:44">
      <c r="A1343" t="s">
        <v>44</v>
      </c>
      <c r="C1343" s="2">
        <v>43782</v>
      </c>
      <c r="D1343" t="s">
        <v>81</v>
      </c>
      <c r="E1343">
        <v>60</v>
      </c>
      <c r="F1343" t="s">
        <v>156</v>
      </c>
      <c r="G1343" t="s">
        <v>300</v>
      </c>
      <c r="H1343">
        <v>0.1667</v>
      </c>
      <c r="I1343">
        <v>30960</v>
      </c>
      <c r="J1343">
        <v>120</v>
      </c>
      <c r="K1343">
        <v>12</v>
      </c>
      <c r="L1343">
        <v>44</v>
      </c>
      <c r="M1343" t="s">
        <v>332</v>
      </c>
      <c r="N1343">
        <v>70</v>
      </c>
      <c r="O1343" t="s">
        <v>333</v>
      </c>
      <c r="P1343" t="s">
        <v>481</v>
      </c>
      <c r="Q1343" t="s">
        <v>804</v>
      </c>
      <c r="R1343" t="s">
        <v>954</v>
      </c>
      <c r="S1343" s="2">
        <v>43782</v>
      </c>
      <c r="T1343" t="s">
        <v>962</v>
      </c>
      <c r="U1343">
        <v>0</v>
      </c>
      <c r="V1343" t="s">
        <v>973</v>
      </c>
      <c r="X1343">
        <v>0</v>
      </c>
      <c r="AA1343">
        <v>0</v>
      </c>
      <c r="AB1343">
        <v>1</v>
      </c>
      <c r="AC1343" t="s">
        <v>1049</v>
      </c>
      <c r="AG1343">
        <v>0</v>
      </c>
      <c r="AI1343">
        <v>43.80379544</v>
      </c>
      <c r="AJ1343" t="s">
        <v>973</v>
      </c>
      <c r="AL1343">
        <v>-105.21072726</v>
      </c>
      <c r="AN1343" t="s">
        <v>1325</v>
      </c>
      <c r="AO1343">
        <v>2.134370948534378</v>
      </c>
      <c r="AP1343" t="s">
        <v>1523</v>
      </c>
      <c r="AQ1343">
        <v>2019</v>
      </c>
      <c r="AR1343">
        <v>47</v>
      </c>
    </row>
    <row r="1344" spans="1:44">
      <c r="A1344" t="s">
        <v>44</v>
      </c>
      <c r="C1344" s="2">
        <v>43782</v>
      </c>
      <c r="D1344" t="s">
        <v>81</v>
      </c>
      <c r="E1344">
        <v>60</v>
      </c>
      <c r="F1344" t="s">
        <v>156</v>
      </c>
      <c r="G1344" t="s">
        <v>300</v>
      </c>
      <c r="H1344">
        <v>0.1667</v>
      </c>
      <c r="I1344">
        <v>30960</v>
      </c>
      <c r="J1344">
        <v>120</v>
      </c>
      <c r="K1344">
        <v>12</v>
      </c>
      <c r="L1344">
        <v>44</v>
      </c>
      <c r="M1344" t="s">
        <v>332</v>
      </c>
      <c r="N1344">
        <v>70</v>
      </c>
      <c r="O1344" t="s">
        <v>333</v>
      </c>
      <c r="P1344" t="s">
        <v>481</v>
      </c>
      <c r="Q1344" t="s">
        <v>804</v>
      </c>
      <c r="R1344" t="s">
        <v>954</v>
      </c>
      <c r="S1344" s="2">
        <v>43782</v>
      </c>
      <c r="T1344" t="s">
        <v>962</v>
      </c>
      <c r="U1344">
        <v>0</v>
      </c>
      <c r="V1344" t="s">
        <v>973</v>
      </c>
      <c r="X1344">
        <v>0</v>
      </c>
      <c r="AA1344">
        <v>0</v>
      </c>
      <c r="AB1344">
        <v>1</v>
      </c>
      <c r="AC1344" t="s">
        <v>1049</v>
      </c>
      <c r="AG1344">
        <v>0</v>
      </c>
      <c r="AI1344">
        <v>43.80379544</v>
      </c>
      <c r="AJ1344" t="s">
        <v>973</v>
      </c>
      <c r="AL1344">
        <v>-105.21072726</v>
      </c>
      <c r="AN1344" t="s">
        <v>1325</v>
      </c>
      <c r="AO1344">
        <v>2.134370948534378</v>
      </c>
      <c r="AP1344" t="s">
        <v>1523</v>
      </c>
      <c r="AQ1344">
        <v>2019</v>
      </c>
      <c r="AR1344">
        <v>47</v>
      </c>
    </row>
    <row r="1345" spans="1:44">
      <c r="A1345" t="s">
        <v>44</v>
      </c>
      <c r="C1345" s="2">
        <v>43782</v>
      </c>
      <c r="D1345" t="s">
        <v>81</v>
      </c>
      <c r="E1345">
        <v>60</v>
      </c>
      <c r="F1345" t="s">
        <v>156</v>
      </c>
      <c r="G1345" t="s">
        <v>300</v>
      </c>
      <c r="H1345">
        <v>0.1667</v>
      </c>
      <c r="I1345">
        <v>10320</v>
      </c>
      <c r="J1345">
        <v>40</v>
      </c>
      <c r="K1345">
        <v>2</v>
      </c>
      <c r="L1345">
        <v>44</v>
      </c>
      <c r="M1345" t="s">
        <v>332</v>
      </c>
      <c r="N1345">
        <v>70</v>
      </c>
      <c r="O1345" t="s">
        <v>333</v>
      </c>
      <c r="P1345" t="s">
        <v>482</v>
      </c>
      <c r="Q1345" t="s">
        <v>805</v>
      </c>
      <c r="R1345" t="s">
        <v>954</v>
      </c>
      <c r="S1345" s="2">
        <v>43782</v>
      </c>
      <c r="T1345" t="s">
        <v>962</v>
      </c>
      <c r="U1345">
        <v>0</v>
      </c>
      <c r="V1345" t="s">
        <v>973</v>
      </c>
      <c r="X1345">
        <v>0</v>
      </c>
      <c r="AA1345">
        <v>0</v>
      </c>
      <c r="AB1345">
        <v>1</v>
      </c>
      <c r="AC1345" t="s">
        <v>1049</v>
      </c>
      <c r="AG1345">
        <v>0</v>
      </c>
      <c r="AI1345">
        <v>43.8182571</v>
      </c>
      <c r="AJ1345" t="s">
        <v>973</v>
      </c>
      <c r="AL1345">
        <v>-105.23080867</v>
      </c>
      <c r="AN1345" t="s">
        <v>1326</v>
      </c>
      <c r="AO1345">
        <v>0.8154516873164798</v>
      </c>
      <c r="AP1345" t="s">
        <v>1520</v>
      </c>
      <c r="AQ1345">
        <v>2019</v>
      </c>
      <c r="AR1345">
        <v>47</v>
      </c>
    </row>
    <row r="1346" spans="1:44">
      <c r="A1346" t="s">
        <v>44</v>
      </c>
      <c r="C1346" s="2">
        <v>43361</v>
      </c>
      <c r="D1346" t="s">
        <v>103</v>
      </c>
      <c r="E1346">
        <v>120</v>
      </c>
      <c r="F1346" t="s">
        <v>149</v>
      </c>
      <c r="G1346" t="s">
        <v>300</v>
      </c>
      <c r="H1346">
        <v>0.125</v>
      </c>
      <c r="I1346">
        <v>3111</v>
      </c>
      <c r="J1346">
        <v>341.19000244</v>
      </c>
      <c r="K1346">
        <v>34</v>
      </c>
      <c r="L1346">
        <v>45</v>
      </c>
      <c r="M1346" t="s">
        <v>332</v>
      </c>
      <c r="N1346">
        <v>70</v>
      </c>
      <c r="O1346" t="s">
        <v>333</v>
      </c>
      <c r="P1346" t="s">
        <v>483</v>
      </c>
      <c r="Q1346" t="s">
        <v>806</v>
      </c>
      <c r="R1346" t="s">
        <v>954</v>
      </c>
      <c r="S1346" s="2">
        <v>43361</v>
      </c>
      <c r="T1346" t="s">
        <v>962</v>
      </c>
      <c r="U1346">
        <v>0</v>
      </c>
      <c r="V1346" t="s">
        <v>973</v>
      </c>
      <c r="X1346">
        <v>0</v>
      </c>
      <c r="AA1346">
        <v>1</v>
      </c>
      <c r="AB1346">
        <v>0</v>
      </c>
      <c r="AC1346" t="s">
        <v>1050</v>
      </c>
      <c r="AG1346">
        <v>0</v>
      </c>
      <c r="AI1346">
        <v>43.83287132</v>
      </c>
      <c r="AJ1346" t="s">
        <v>973</v>
      </c>
      <c r="AL1346">
        <v>-105.25502541</v>
      </c>
      <c r="AN1346" t="s">
        <v>1327</v>
      </c>
      <c r="AO1346">
        <v>0.9615341931728597</v>
      </c>
      <c r="AP1346" t="s">
        <v>1521</v>
      </c>
      <c r="AQ1346">
        <v>2018</v>
      </c>
      <c r="AR1346">
        <v>47</v>
      </c>
    </row>
    <row r="1347" spans="1:44">
      <c r="A1347" t="s">
        <v>44</v>
      </c>
      <c r="C1347" s="2">
        <v>43361</v>
      </c>
      <c r="D1347" t="s">
        <v>103</v>
      </c>
      <c r="E1347">
        <v>120</v>
      </c>
      <c r="F1347" t="s">
        <v>149</v>
      </c>
      <c r="G1347" t="s">
        <v>301</v>
      </c>
      <c r="H1347">
        <v>0.125</v>
      </c>
      <c r="I1347">
        <v>2605</v>
      </c>
      <c r="J1347">
        <v>1117.31994628</v>
      </c>
      <c r="K1347">
        <v>34</v>
      </c>
      <c r="L1347">
        <v>45</v>
      </c>
      <c r="M1347" t="s">
        <v>332</v>
      </c>
      <c r="N1347">
        <v>70</v>
      </c>
      <c r="O1347" t="s">
        <v>333</v>
      </c>
      <c r="P1347" t="s">
        <v>484</v>
      </c>
      <c r="Q1347" t="s">
        <v>807</v>
      </c>
      <c r="R1347" t="s">
        <v>954</v>
      </c>
      <c r="S1347" s="2">
        <v>43361</v>
      </c>
      <c r="T1347" t="s">
        <v>962</v>
      </c>
      <c r="U1347">
        <v>0</v>
      </c>
      <c r="V1347" t="s">
        <v>973</v>
      </c>
      <c r="X1347">
        <v>0</v>
      </c>
      <c r="AA1347">
        <v>1</v>
      </c>
      <c r="AB1347">
        <v>0</v>
      </c>
      <c r="AC1347" t="s">
        <v>1051</v>
      </c>
      <c r="AG1347">
        <v>0</v>
      </c>
      <c r="AI1347">
        <v>43.83287132</v>
      </c>
      <c r="AJ1347" t="s">
        <v>973</v>
      </c>
      <c r="AL1347">
        <v>-105.25502541</v>
      </c>
      <c r="AN1347" t="s">
        <v>1327</v>
      </c>
      <c r="AO1347">
        <v>0.9615341931728597</v>
      </c>
      <c r="AP1347" t="s">
        <v>1521</v>
      </c>
      <c r="AQ1347">
        <v>2018</v>
      </c>
      <c r="AR1347">
        <v>47</v>
      </c>
    </row>
    <row r="1348" spans="1:44">
      <c r="A1348" t="s">
        <v>44</v>
      </c>
      <c r="C1348" s="2">
        <v>43361</v>
      </c>
      <c r="D1348" t="s">
        <v>103</v>
      </c>
      <c r="E1348">
        <v>120</v>
      </c>
      <c r="F1348" t="s">
        <v>149</v>
      </c>
      <c r="G1348" t="s">
        <v>301</v>
      </c>
      <c r="H1348">
        <v>0.125</v>
      </c>
      <c r="I1348">
        <v>2605</v>
      </c>
      <c r="J1348">
        <v>1117.31994628</v>
      </c>
      <c r="K1348">
        <v>35</v>
      </c>
      <c r="L1348">
        <v>45</v>
      </c>
      <c r="M1348" t="s">
        <v>332</v>
      </c>
      <c r="N1348">
        <v>70</v>
      </c>
      <c r="O1348" t="s">
        <v>333</v>
      </c>
      <c r="P1348" t="s">
        <v>484</v>
      </c>
      <c r="Q1348" t="s">
        <v>807</v>
      </c>
      <c r="R1348" t="s">
        <v>954</v>
      </c>
      <c r="S1348" s="2">
        <v>43361</v>
      </c>
      <c r="T1348" t="s">
        <v>962</v>
      </c>
      <c r="U1348">
        <v>0</v>
      </c>
      <c r="V1348" t="s">
        <v>973</v>
      </c>
      <c r="X1348">
        <v>0</v>
      </c>
      <c r="AA1348">
        <v>1</v>
      </c>
      <c r="AB1348">
        <v>0</v>
      </c>
      <c r="AC1348" t="s">
        <v>1051</v>
      </c>
      <c r="AG1348">
        <v>0</v>
      </c>
      <c r="AI1348">
        <v>43.83292868</v>
      </c>
      <c r="AJ1348" t="s">
        <v>973</v>
      </c>
      <c r="AL1348">
        <v>-105.23440999</v>
      </c>
      <c r="AN1348" t="s">
        <v>1328</v>
      </c>
      <c r="AO1348">
        <v>1.075001761026593</v>
      </c>
      <c r="AP1348" t="s">
        <v>1519</v>
      </c>
      <c r="AQ1348">
        <v>2018</v>
      </c>
      <c r="AR1348">
        <v>47</v>
      </c>
    </row>
    <row r="1349" spans="1:44">
      <c r="A1349" t="s">
        <v>44</v>
      </c>
      <c r="C1349" s="2">
        <v>43361</v>
      </c>
      <c r="D1349" t="s">
        <v>103</v>
      </c>
      <c r="E1349">
        <v>120</v>
      </c>
      <c r="F1349" t="s">
        <v>149</v>
      </c>
      <c r="G1349" t="s">
        <v>301</v>
      </c>
      <c r="H1349">
        <v>0.125</v>
      </c>
      <c r="I1349">
        <v>2605</v>
      </c>
      <c r="J1349">
        <v>1117.31994628</v>
      </c>
      <c r="K1349">
        <v>33</v>
      </c>
      <c r="L1349">
        <v>45</v>
      </c>
      <c r="M1349" t="s">
        <v>332</v>
      </c>
      <c r="N1349">
        <v>70</v>
      </c>
      <c r="O1349" t="s">
        <v>333</v>
      </c>
      <c r="P1349" t="s">
        <v>484</v>
      </c>
      <c r="Q1349" t="s">
        <v>807</v>
      </c>
      <c r="R1349" t="s">
        <v>954</v>
      </c>
      <c r="S1349" s="2">
        <v>43361</v>
      </c>
      <c r="T1349" t="s">
        <v>962</v>
      </c>
      <c r="U1349">
        <v>0</v>
      </c>
      <c r="V1349" t="s">
        <v>973</v>
      </c>
      <c r="X1349">
        <v>0</v>
      </c>
      <c r="AA1349">
        <v>1</v>
      </c>
      <c r="AB1349">
        <v>0</v>
      </c>
      <c r="AC1349" t="s">
        <v>1051</v>
      </c>
      <c r="AG1349">
        <v>0</v>
      </c>
      <c r="AI1349">
        <v>43.83284447</v>
      </c>
      <c r="AJ1349" t="s">
        <v>973</v>
      </c>
      <c r="AL1349">
        <v>-105.27548076</v>
      </c>
      <c r="AN1349" t="s">
        <v>1360</v>
      </c>
      <c r="AO1349">
        <v>1.672153387045787</v>
      </c>
      <c r="AP1349" t="s">
        <v>1521</v>
      </c>
      <c r="AQ1349">
        <v>2018</v>
      </c>
      <c r="AR1349">
        <v>47</v>
      </c>
    </row>
    <row r="1350" spans="1:44">
      <c r="A1350" t="s">
        <v>44</v>
      </c>
      <c r="C1350" s="2">
        <v>42773</v>
      </c>
      <c r="D1350" t="s">
        <v>48</v>
      </c>
      <c r="E1350">
        <v>120</v>
      </c>
      <c r="F1350" t="s">
        <v>148</v>
      </c>
      <c r="G1350" t="s">
        <v>309</v>
      </c>
      <c r="H1350">
        <v>0.125</v>
      </c>
      <c r="I1350">
        <v>2400</v>
      </c>
      <c r="J1350">
        <v>453.10998535</v>
      </c>
      <c r="K1350">
        <v>5</v>
      </c>
      <c r="L1350">
        <v>44</v>
      </c>
      <c r="M1350" t="s">
        <v>332</v>
      </c>
      <c r="N1350">
        <v>70</v>
      </c>
      <c r="O1350" t="s">
        <v>333</v>
      </c>
      <c r="P1350" t="s">
        <v>523</v>
      </c>
      <c r="Q1350" t="s">
        <v>860</v>
      </c>
      <c r="R1350" t="s">
        <v>954</v>
      </c>
      <c r="S1350" s="2">
        <v>42773</v>
      </c>
      <c r="T1350" t="s">
        <v>962</v>
      </c>
      <c r="U1350">
        <v>0</v>
      </c>
      <c r="V1350" t="s">
        <v>973</v>
      </c>
      <c r="X1350">
        <v>0</v>
      </c>
      <c r="AA1350">
        <v>1</v>
      </c>
      <c r="AB1350">
        <v>0</v>
      </c>
      <c r="AC1350" t="s">
        <v>1064</v>
      </c>
      <c r="AG1350">
        <v>0</v>
      </c>
      <c r="AI1350">
        <v>43.81802015</v>
      </c>
      <c r="AJ1350" t="s">
        <v>973</v>
      </c>
      <c r="AL1350">
        <v>-105.29191511</v>
      </c>
      <c r="AN1350" t="s">
        <v>1361</v>
      </c>
      <c r="AO1350">
        <v>2.254818152975086</v>
      </c>
      <c r="AP1350" t="s">
        <v>1526</v>
      </c>
      <c r="AQ1350">
        <v>2017</v>
      </c>
      <c r="AR1350">
        <v>47</v>
      </c>
    </row>
    <row r="1351" spans="1:44">
      <c r="A1351" t="s">
        <v>44</v>
      </c>
      <c r="C1351" s="2">
        <v>42773</v>
      </c>
      <c r="D1351" t="s">
        <v>48</v>
      </c>
      <c r="E1351">
        <v>120</v>
      </c>
      <c r="F1351" t="s">
        <v>148</v>
      </c>
      <c r="G1351" t="s">
        <v>309</v>
      </c>
      <c r="H1351">
        <v>0.125</v>
      </c>
      <c r="I1351">
        <v>2400</v>
      </c>
      <c r="J1351">
        <v>453.10998535</v>
      </c>
      <c r="K1351">
        <v>8</v>
      </c>
      <c r="L1351">
        <v>44</v>
      </c>
      <c r="M1351" t="s">
        <v>332</v>
      </c>
      <c r="N1351">
        <v>70</v>
      </c>
      <c r="O1351" t="s">
        <v>333</v>
      </c>
      <c r="P1351" t="s">
        <v>523</v>
      </c>
      <c r="Q1351" t="s">
        <v>860</v>
      </c>
      <c r="R1351" t="s">
        <v>954</v>
      </c>
      <c r="S1351" s="2">
        <v>42773</v>
      </c>
      <c r="T1351" t="s">
        <v>962</v>
      </c>
      <c r="U1351">
        <v>0</v>
      </c>
      <c r="V1351" t="s">
        <v>973</v>
      </c>
      <c r="X1351">
        <v>0</v>
      </c>
      <c r="AA1351">
        <v>1</v>
      </c>
      <c r="AB1351">
        <v>0</v>
      </c>
      <c r="AC1351" t="s">
        <v>1064</v>
      </c>
      <c r="AG1351">
        <v>0</v>
      </c>
      <c r="AI1351">
        <v>43.80353545</v>
      </c>
      <c r="AJ1351" t="s">
        <v>973</v>
      </c>
      <c r="AL1351">
        <v>-105.29175475</v>
      </c>
      <c r="AN1351" t="s">
        <v>1362</v>
      </c>
      <c r="AO1351">
        <v>2.520983291267583</v>
      </c>
      <c r="AP1351" t="s">
        <v>1522</v>
      </c>
      <c r="AQ1351">
        <v>2017</v>
      </c>
      <c r="AR1351">
        <v>47</v>
      </c>
    </row>
    <row r="1352" spans="1:44">
      <c r="A1352" t="s">
        <v>44</v>
      </c>
      <c r="C1352" s="2">
        <v>43180</v>
      </c>
      <c r="D1352" t="s">
        <v>49</v>
      </c>
      <c r="E1352">
        <v>120</v>
      </c>
      <c r="F1352" t="s">
        <v>149</v>
      </c>
      <c r="G1352" t="s">
        <v>300</v>
      </c>
      <c r="H1352">
        <v>0.125</v>
      </c>
      <c r="I1352">
        <v>907</v>
      </c>
      <c r="J1352">
        <v>725.41</v>
      </c>
      <c r="K1352">
        <v>4</v>
      </c>
      <c r="L1352">
        <v>44</v>
      </c>
      <c r="M1352" t="s">
        <v>332</v>
      </c>
      <c r="N1352">
        <v>70</v>
      </c>
      <c r="O1352" t="s">
        <v>333</v>
      </c>
      <c r="P1352" t="s">
        <v>499</v>
      </c>
      <c r="Q1352" t="s">
        <v>825</v>
      </c>
      <c r="R1352" t="s">
        <v>954</v>
      </c>
      <c r="S1352" s="2">
        <v>43180</v>
      </c>
      <c r="T1352" t="s">
        <v>962</v>
      </c>
      <c r="U1352">
        <v>0</v>
      </c>
      <c r="V1352" t="s">
        <v>973</v>
      </c>
      <c r="X1352">
        <v>0</v>
      </c>
      <c r="AA1352">
        <v>1</v>
      </c>
      <c r="AB1352">
        <v>0</v>
      </c>
      <c r="AC1352" t="s">
        <v>1052</v>
      </c>
      <c r="AG1352">
        <v>0</v>
      </c>
      <c r="AI1352">
        <v>43.81819578</v>
      </c>
      <c r="AJ1352" t="s">
        <v>973</v>
      </c>
      <c r="AL1352">
        <v>-105.27149791</v>
      </c>
      <c r="AN1352" t="s">
        <v>1339</v>
      </c>
      <c r="AO1352">
        <v>1.237447833970323</v>
      </c>
      <c r="AP1352" t="s">
        <v>1526</v>
      </c>
      <c r="AQ1352">
        <v>2018</v>
      </c>
      <c r="AR1352">
        <v>47</v>
      </c>
    </row>
    <row r="1353" spans="1:44">
      <c r="A1353" t="s">
        <v>44</v>
      </c>
      <c r="C1353" s="2">
        <v>43180</v>
      </c>
      <c r="D1353" t="s">
        <v>49</v>
      </c>
      <c r="E1353">
        <v>120</v>
      </c>
      <c r="F1353" t="s">
        <v>149</v>
      </c>
      <c r="G1353" t="s">
        <v>300</v>
      </c>
      <c r="H1353">
        <v>0.125</v>
      </c>
      <c r="I1353">
        <v>907</v>
      </c>
      <c r="J1353">
        <v>725.41</v>
      </c>
      <c r="K1353">
        <v>9</v>
      </c>
      <c r="L1353">
        <v>44</v>
      </c>
      <c r="M1353" t="s">
        <v>332</v>
      </c>
      <c r="N1353">
        <v>70</v>
      </c>
      <c r="O1353" t="s">
        <v>333</v>
      </c>
      <c r="P1353" t="s">
        <v>499</v>
      </c>
      <c r="Q1353" t="s">
        <v>825</v>
      </c>
      <c r="R1353" t="s">
        <v>954</v>
      </c>
      <c r="S1353" s="2">
        <v>43180</v>
      </c>
      <c r="T1353" t="s">
        <v>962</v>
      </c>
      <c r="U1353">
        <v>0</v>
      </c>
      <c r="V1353" t="s">
        <v>973</v>
      </c>
      <c r="X1353">
        <v>0</v>
      </c>
      <c r="AA1353">
        <v>1</v>
      </c>
      <c r="AB1353">
        <v>0</v>
      </c>
      <c r="AC1353" t="s">
        <v>1052</v>
      </c>
      <c r="AG1353">
        <v>0</v>
      </c>
      <c r="AI1353">
        <v>43.80365768</v>
      </c>
      <c r="AJ1353" t="s">
        <v>973</v>
      </c>
      <c r="AL1353">
        <v>-105.27142912</v>
      </c>
      <c r="AN1353" t="s">
        <v>1340</v>
      </c>
      <c r="AO1353">
        <v>1.677294469964392</v>
      </c>
      <c r="AP1353" t="s">
        <v>1522</v>
      </c>
      <c r="AQ1353">
        <v>2018</v>
      </c>
      <c r="AR1353">
        <v>47</v>
      </c>
    </row>
    <row r="1354" spans="1:44">
      <c r="A1354" t="s">
        <v>44</v>
      </c>
      <c r="C1354" s="2">
        <v>43180</v>
      </c>
      <c r="D1354" t="s">
        <v>49</v>
      </c>
      <c r="E1354">
        <v>120</v>
      </c>
      <c r="F1354" t="s">
        <v>149</v>
      </c>
      <c r="G1354" t="s">
        <v>300</v>
      </c>
      <c r="H1354">
        <v>0.125</v>
      </c>
      <c r="I1354">
        <v>891</v>
      </c>
      <c r="J1354">
        <v>682.5700000000001</v>
      </c>
      <c r="K1354">
        <v>3</v>
      </c>
      <c r="L1354">
        <v>44</v>
      </c>
      <c r="M1354" t="s">
        <v>332</v>
      </c>
      <c r="N1354">
        <v>70</v>
      </c>
      <c r="O1354" t="s">
        <v>333</v>
      </c>
      <c r="P1354" t="s">
        <v>485</v>
      </c>
      <c r="Q1354" t="s">
        <v>808</v>
      </c>
      <c r="R1354" t="s">
        <v>954</v>
      </c>
      <c r="S1354" s="2">
        <v>43180</v>
      </c>
      <c r="T1354" t="s">
        <v>962</v>
      </c>
      <c r="U1354">
        <v>0</v>
      </c>
      <c r="V1354" t="s">
        <v>973</v>
      </c>
      <c r="X1354">
        <v>0</v>
      </c>
      <c r="AA1354">
        <v>1</v>
      </c>
      <c r="AB1354">
        <v>0</v>
      </c>
      <c r="AC1354" t="s">
        <v>1052</v>
      </c>
      <c r="AG1354">
        <v>0</v>
      </c>
      <c r="AI1354">
        <v>43.81819593</v>
      </c>
      <c r="AJ1354" t="s">
        <v>973</v>
      </c>
      <c r="AL1354">
        <v>-105.25099678</v>
      </c>
      <c r="AN1354" t="s">
        <v>1329</v>
      </c>
      <c r="AO1354">
        <v>0.2489002378730518</v>
      </c>
      <c r="AP1354" t="s">
        <v>1522</v>
      </c>
      <c r="AQ1354">
        <v>2018</v>
      </c>
      <c r="AR1354">
        <v>47</v>
      </c>
    </row>
    <row r="1355" spans="1:44">
      <c r="A1355" t="s">
        <v>44</v>
      </c>
      <c r="C1355" s="2">
        <v>43180</v>
      </c>
      <c r="D1355" t="s">
        <v>49</v>
      </c>
      <c r="E1355">
        <v>120</v>
      </c>
      <c r="F1355" t="s">
        <v>149</v>
      </c>
      <c r="G1355" t="s">
        <v>300</v>
      </c>
      <c r="H1355">
        <v>0.125</v>
      </c>
      <c r="I1355">
        <v>891</v>
      </c>
      <c r="J1355">
        <v>682.5700000000001</v>
      </c>
      <c r="K1355">
        <v>2</v>
      </c>
      <c r="L1355">
        <v>44</v>
      </c>
      <c r="M1355" t="s">
        <v>332</v>
      </c>
      <c r="N1355">
        <v>70</v>
      </c>
      <c r="O1355" t="s">
        <v>333</v>
      </c>
      <c r="P1355" t="s">
        <v>485</v>
      </c>
      <c r="Q1355" t="s">
        <v>808</v>
      </c>
      <c r="R1355" t="s">
        <v>954</v>
      </c>
      <c r="S1355" s="2">
        <v>43180</v>
      </c>
      <c r="T1355" t="s">
        <v>962</v>
      </c>
      <c r="U1355">
        <v>0</v>
      </c>
      <c r="V1355" t="s">
        <v>973</v>
      </c>
      <c r="X1355">
        <v>0</v>
      </c>
      <c r="AA1355">
        <v>1</v>
      </c>
      <c r="AB1355">
        <v>0</v>
      </c>
      <c r="AC1355" t="s">
        <v>1052</v>
      </c>
      <c r="AG1355">
        <v>0</v>
      </c>
      <c r="AI1355">
        <v>43.8182571</v>
      </c>
      <c r="AJ1355" t="s">
        <v>973</v>
      </c>
      <c r="AL1355">
        <v>-105.23080867</v>
      </c>
      <c r="AN1355" t="s">
        <v>1326</v>
      </c>
      <c r="AO1355">
        <v>0.8154516873164798</v>
      </c>
      <c r="AP1355" t="s">
        <v>1520</v>
      </c>
      <c r="AQ1355">
        <v>2018</v>
      </c>
      <c r="AR1355">
        <v>47</v>
      </c>
    </row>
    <row r="1356" spans="1:44">
      <c r="A1356" t="s">
        <v>44</v>
      </c>
      <c r="C1356" s="2">
        <v>43180</v>
      </c>
      <c r="D1356" t="s">
        <v>49</v>
      </c>
      <c r="E1356">
        <v>120</v>
      </c>
      <c r="F1356" t="s">
        <v>149</v>
      </c>
      <c r="G1356" t="s">
        <v>300</v>
      </c>
      <c r="H1356">
        <v>0.125</v>
      </c>
      <c r="I1356">
        <v>796</v>
      </c>
      <c r="J1356">
        <v>1823.36</v>
      </c>
      <c r="K1356">
        <v>11</v>
      </c>
      <c r="L1356">
        <v>44</v>
      </c>
      <c r="M1356" t="s">
        <v>332</v>
      </c>
      <c r="N1356">
        <v>70</v>
      </c>
      <c r="O1356" t="s">
        <v>333</v>
      </c>
      <c r="P1356" t="s">
        <v>486</v>
      </c>
      <c r="Q1356" t="s">
        <v>809</v>
      </c>
      <c r="R1356" t="s">
        <v>954</v>
      </c>
      <c r="S1356" s="2">
        <v>43180</v>
      </c>
      <c r="T1356" t="s">
        <v>962</v>
      </c>
      <c r="U1356">
        <v>0</v>
      </c>
      <c r="V1356" t="s">
        <v>973</v>
      </c>
      <c r="X1356">
        <v>0</v>
      </c>
      <c r="AA1356">
        <v>1</v>
      </c>
      <c r="AB1356">
        <v>0</v>
      </c>
      <c r="AC1356" t="s">
        <v>1052</v>
      </c>
      <c r="AG1356">
        <v>0</v>
      </c>
      <c r="AI1356">
        <v>43.80375335</v>
      </c>
      <c r="AJ1356" t="s">
        <v>973</v>
      </c>
      <c r="AL1356">
        <v>-105.23078567</v>
      </c>
      <c r="AN1356" t="s">
        <v>1330</v>
      </c>
      <c r="AO1356">
        <v>1.393982539775719</v>
      </c>
      <c r="AP1356" t="s">
        <v>1523</v>
      </c>
      <c r="AQ1356">
        <v>2018</v>
      </c>
      <c r="AR1356">
        <v>47</v>
      </c>
    </row>
    <row r="1357" spans="1:44">
      <c r="A1357" t="s">
        <v>44</v>
      </c>
      <c r="C1357" s="2">
        <v>43180</v>
      </c>
      <c r="D1357" t="s">
        <v>49</v>
      </c>
      <c r="E1357">
        <v>120</v>
      </c>
      <c r="F1357" t="s">
        <v>149</v>
      </c>
      <c r="G1357" t="s">
        <v>300</v>
      </c>
      <c r="H1357">
        <v>0.125</v>
      </c>
      <c r="I1357">
        <v>796</v>
      </c>
      <c r="J1357">
        <v>1823.36</v>
      </c>
      <c r="K1357">
        <v>15</v>
      </c>
      <c r="L1357">
        <v>44</v>
      </c>
      <c r="M1357" t="s">
        <v>332</v>
      </c>
      <c r="N1357">
        <v>70</v>
      </c>
      <c r="O1357" t="s">
        <v>333</v>
      </c>
      <c r="P1357" t="s">
        <v>486</v>
      </c>
      <c r="Q1357" t="s">
        <v>809</v>
      </c>
      <c r="R1357" t="s">
        <v>954</v>
      </c>
      <c r="S1357" s="2">
        <v>43180</v>
      </c>
      <c r="T1357" t="s">
        <v>962</v>
      </c>
      <c r="U1357">
        <v>0</v>
      </c>
      <c r="V1357" t="s">
        <v>973</v>
      </c>
      <c r="X1357">
        <v>0</v>
      </c>
      <c r="AA1357">
        <v>1</v>
      </c>
      <c r="AB1357">
        <v>0</v>
      </c>
      <c r="AC1357" t="s">
        <v>1052</v>
      </c>
      <c r="AG1357">
        <v>0</v>
      </c>
      <c r="AI1357">
        <v>43.78910068</v>
      </c>
      <c r="AJ1357" t="s">
        <v>973</v>
      </c>
      <c r="AL1357">
        <v>-105.25107285</v>
      </c>
      <c r="AN1357" t="s">
        <v>1331</v>
      </c>
      <c r="AO1357">
        <v>2.159313830950889</v>
      </c>
      <c r="AP1357" t="s">
        <v>1524</v>
      </c>
      <c r="AQ1357">
        <v>2018</v>
      </c>
      <c r="AR1357">
        <v>47</v>
      </c>
    </row>
    <row r="1358" spans="1:44">
      <c r="A1358" t="s">
        <v>44</v>
      </c>
      <c r="C1358" s="2">
        <v>43180</v>
      </c>
      <c r="D1358" t="s">
        <v>49</v>
      </c>
      <c r="E1358">
        <v>120</v>
      </c>
      <c r="F1358" t="s">
        <v>149</v>
      </c>
      <c r="G1358" t="s">
        <v>300</v>
      </c>
      <c r="H1358">
        <v>0.125</v>
      </c>
      <c r="I1358">
        <v>796</v>
      </c>
      <c r="J1358">
        <v>1823.36</v>
      </c>
      <c r="K1358">
        <v>14</v>
      </c>
      <c r="L1358">
        <v>44</v>
      </c>
      <c r="M1358" t="s">
        <v>332</v>
      </c>
      <c r="N1358">
        <v>70</v>
      </c>
      <c r="O1358" t="s">
        <v>333</v>
      </c>
      <c r="P1358" t="s">
        <v>486</v>
      </c>
      <c r="Q1358" t="s">
        <v>809</v>
      </c>
      <c r="R1358" t="s">
        <v>954</v>
      </c>
      <c r="S1358" s="2">
        <v>43180</v>
      </c>
      <c r="T1358" t="s">
        <v>962</v>
      </c>
      <c r="U1358">
        <v>0</v>
      </c>
      <c r="V1358" t="s">
        <v>973</v>
      </c>
      <c r="X1358">
        <v>0</v>
      </c>
      <c r="AA1358">
        <v>1</v>
      </c>
      <c r="AB1358">
        <v>0</v>
      </c>
      <c r="AC1358" t="s">
        <v>1052</v>
      </c>
      <c r="AG1358">
        <v>0</v>
      </c>
      <c r="AI1358">
        <v>43.78920382</v>
      </c>
      <c r="AJ1358" t="s">
        <v>973</v>
      </c>
      <c r="AL1358">
        <v>-105.23080081</v>
      </c>
      <c r="AN1358" t="s">
        <v>1332</v>
      </c>
      <c r="AO1358">
        <v>2.288148651607369</v>
      </c>
      <c r="AP1358" t="s">
        <v>1523</v>
      </c>
      <c r="AQ1358">
        <v>2018</v>
      </c>
      <c r="AR1358">
        <v>47</v>
      </c>
    </row>
    <row r="1359" spans="1:44">
      <c r="A1359" t="s">
        <v>44</v>
      </c>
      <c r="C1359" s="2">
        <v>43180</v>
      </c>
      <c r="D1359" t="s">
        <v>49</v>
      </c>
      <c r="E1359">
        <v>120</v>
      </c>
      <c r="F1359" t="s">
        <v>149</v>
      </c>
      <c r="G1359" t="s">
        <v>300</v>
      </c>
      <c r="H1359">
        <v>0.125</v>
      </c>
      <c r="I1359">
        <v>796</v>
      </c>
      <c r="J1359">
        <v>1823.36</v>
      </c>
      <c r="K1359">
        <v>12</v>
      </c>
      <c r="L1359">
        <v>44</v>
      </c>
      <c r="M1359" t="s">
        <v>332</v>
      </c>
      <c r="N1359">
        <v>70</v>
      </c>
      <c r="O1359" t="s">
        <v>333</v>
      </c>
      <c r="P1359" t="s">
        <v>486</v>
      </c>
      <c r="Q1359" t="s">
        <v>809</v>
      </c>
      <c r="R1359" t="s">
        <v>954</v>
      </c>
      <c r="S1359" s="2">
        <v>43180</v>
      </c>
      <c r="T1359" t="s">
        <v>962</v>
      </c>
      <c r="U1359">
        <v>0</v>
      </c>
      <c r="V1359" t="s">
        <v>973</v>
      </c>
      <c r="X1359">
        <v>0</v>
      </c>
      <c r="AA1359">
        <v>1</v>
      </c>
      <c r="AB1359">
        <v>0</v>
      </c>
      <c r="AC1359" t="s">
        <v>1052</v>
      </c>
      <c r="AG1359">
        <v>0</v>
      </c>
      <c r="AI1359">
        <v>43.80379544</v>
      </c>
      <c r="AJ1359" t="s">
        <v>973</v>
      </c>
      <c r="AL1359">
        <v>-105.21072726</v>
      </c>
      <c r="AN1359" t="s">
        <v>1325</v>
      </c>
      <c r="AO1359">
        <v>2.134370948534378</v>
      </c>
      <c r="AP1359" t="s">
        <v>1523</v>
      </c>
      <c r="AQ1359">
        <v>2018</v>
      </c>
      <c r="AR1359">
        <v>47</v>
      </c>
    </row>
    <row r="1360" spans="1:44">
      <c r="A1360" t="s">
        <v>44</v>
      </c>
      <c r="C1360" s="2">
        <v>43180</v>
      </c>
      <c r="D1360" t="s">
        <v>49</v>
      </c>
      <c r="E1360">
        <v>120</v>
      </c>
      <c r="F1360" t="s">
        <v>149</v>
      </c>
      <c r="G1360" t="s">
        <v>300</v>
      </c>
      <c r="H1360">
        <v>0.125</v>
      </c>
      <c r="I1360">
        <v>796</v>
      </c>
      <c r="J1360">
        <v>1823.36</v>
      </c>
      <c r="K1360">
        <v>10</v>
      </c>
      <c r="L1360">
        <v>44</v>
      </c>
      <c r="M1360" t="s">
        <v>332</v>
      </c>
      <c r="N1360">
        <v>70</v>
      </c>
      <c r="O1360" t="s">
        <v>333</v>
      </c>
      <c r="P1360" t="s">
        <v>486</v>
      </c>
      <c r="Q1360" t="s">
        <v>809</v>
      </c>
      <c r="R1360" t="s">
        <v>954</v>
      </c>
      <c r="S1360" s="2">
        <v>43180</v>
      </c>
      <c r="T1360" t="s">
        <v>962</v>
      </c>
      <c r="U1360">
        <v>0</v>
      </c>
      <c r="V1360" t="s">
        <v>973</v>
      </c>
      <c r="X1360">
        <v>0</v>
      </c>
      <c r="AA1360">
        <v>1</v>
      </c>
      <c r="AB1360">
        <v>0</v>
      </c>
      <c r="AC1360" t="s">
        <v>1052</v>
      </c>
      <c r="AG1360">
        <v>0</v>
      </c>
      <c r="AI1360">
        <v>43.80370743</v>
      </c>
      <c r="AJ1360" t="s">
        <v>973</v>
      </c>
      <c r="AL1360">
        <v>-105.25105008</v>
      </c>
      <c r="AN1360" t="s">
        <v>1333</v>
      </c>
      <c r="AO1360">
        <v>1.159883292642686</v>
      </c>
      <c r="AP1360" t="s">
        <v>1522</v>
      </c>
      <c r="AQ1360">
        <v>2018</v>
      </c>
      <c r="AR1360">
        <v>47</v>
      </c>
    </row>
    <row r="1361" spans="1:44">
      <c r="A1361" t="s">
        <v>44</v>
      </c>
      <c r="C1361" s="2">
        <v>43361</v>
      </c>
      <c r="D1361" t="s">
        <v>103</v>
      </c>
      <c r="E1361">
        <v>120</v>
      </c>
      <c r="F1361" t="s">
        <v>149</v>
      </c>
      <c r="G1361" t="s">
        <v>301</v>
      </c>
      <c r="H1361">
        <v>0.125</v>
      </c>
      <c r="I1361">
        <v>605</v>
      </c>
      <c r="J1361">
        <v>1066.91003417</v>
      </c>
      <c r="K1361">
        <v>26</v>
      </c>
      <c r="L1361">
        <v>45</v>
      </c>
      <c r="M1361" t="s">
        <v>332</v>
      </c>
      <c r="N1361">
        <v>70</v>
      </c>
      <c r="O1361" t="s">
        <v>333</v>
      </c>
      <c r="P1361" t="s">
        <v>487</v>
      </c>
      <c r="Q1361" t="s">
        <v>810</v>
      </c>
      <c r="R1361" t="s">
        <v>954</v>
      </c>
      <c r="S1361" s="2">
        <v>43361</v>
      </c>
      <c r="T1361" t="s">
        <v>962</v>
      </c>
      <c r="U1361">
        <v>0</v>
      </c>
      <c r="V1361" t="s">
        <v>973</v>
      </c>
      <c r="X1361">
        <v>0</v>
      </c>
      <c r="AA1361">
        <v>1</v>
      </c>
      <c r="AB1361">
        <v>0</v>
      </c>
      <c r="AC1361" t="s">
        <v>1051</v>
      </c>
      <c r="AG1361">
        <v>0</v>
      </c>
      <c r="AI1361">
        <v>43.84771472</v>
      </c>
      <c r="AJ1361" t="s">
        <v>973</v>
      </c>
      <c r="AL1361">
        <v>-105.2340744</v>
      </c>
      <c r="AN1361" t="s">
        <v>1334</v>
      </c>
      <c r="AO1361">
        <v>2.001184011171653</v>
      </c>
      <c r="AP1361" t="s">
        <v>1519</v>
      </c>
      <c r="AQ1361">
        <v>2018</v>
      </c>
      <c r="AR1361">
        <v>47</v>
      </c>
    </row>
    <row r="1362" spans="1:44">
      <c r="A1362" t="s">
        <v>44</v>
      </c>
      <c r="C1362" s="2">
        <v>43361</v>
      </c>
      <c r="D1362" t="s">
        <v>103</v>
      </c>
      <c r="E1362">
        <v>120</v>
      </c>
      <c r="F1362" t="s">
        <v>149</v>
      </c>
      <c r="G1362" t="s">
        <v>300</v>
      </c>
      <c r="H1362">
        <v>0.125</v>
      </c>
      <c r="I1362">
        <v>528</v>
      </c>
      <c r="J1362">
        <v>245.72999572</v>
      </c>
      <c r="K1362">
        <v>9</v>
      </c>
      <c r="L1362">
        <v>44</v>
      </c>
      <c r="M1362" t="s">
        <v>332</v>
      </c>
      <c r="N1362">
        <v>70</v>
      </c>
      <c r="O1362" t="s">
        <v>333</v>
      </c>
      <c r="P1362" t="s">
        <v>500</v>
      </c>
      <c r="Q1362" t="s">
        <v>826</v>
      </c>
      <c r="R1362" t="s">
        <v>954</v>
      </c>
      <c r="S1362" s="2">
        <v>43361</v>
      </c>
      <c r="T1362" t="s">
        <v>962</v>
      </c>
      <c r="U1362">
        <v>0</v>
      </c>
      <c r="V1362" t="s">
        <v>973</v>
      </c>
      <c r="X1362">
        <v>0</v>
      </c>
      <c r="AA1362">
        <v>1</v>
      </c>
      <c r="AB1362">
        <v>0</v>
      </c>
      <c r="AC1362" t="s">
        <v>1050</v>
      </c>
      <c r="AG1362">
        <v>0</v>
      </c>
      <c r="AI1362">
        <v>43.80365768</v>
      </c>
      <c r="AJ1362" t="s">
        <v>973</v>
      </c>
      <c r="AL1362">
        <v>-105.27142912</v>
      </c>
      <c r="AN1362" t="s">
        <v>1340</v>
      </c>
      <c r="AO1362">
        <v>1.677294469964392</v>
      </c>
      <c r="AP1362" t="s">
        <v>1522</v>
      </c>
      <c r="AQ1362">
        <v>2018</v>
      </c>
      <c r="AR1362">
        <v>47</v>
      </c>
    </row>
    <row r="1363" spans="1:44">
      <c r="A1363" t="s">
        <v>44</v>
      </c>
      <c r="C1363" s="2">
        <v>43361</v>
      </c>
      <c r="D1363" t="s">
        <v>103</v>
      </c>
      <c r="E1363">
        <v>120</v>
      </c>
      <c r="F1363" t="s">
        <v>149</v>
      </c>
      <c r="G1363" t="s">
        <v>300</v>
      </c>
      <c r="H1363">
        <v>0.125</v>
      </c>
      <c r="I1363">
        <v>308</v>
      </c>
      <c r="J1363">
        <v>534.34002685</v>
      </c>
      <c r="K1363">
        <v>32</v>
      </c>
      <c r="L1363">
        <v>45</v>
      </c>
      <c r="M1363" t="s">
        <v>332</v>
      </c>
      <c r="N1363">
        <v>70</v>
      </c>
      <c r="O1363" t="s">
        <v>333</v>
      </c>
      <c r="P1363" t="s">
        <v>524</v>
      </c>
      <c r="Q1363" t="s">
        <v>861</v>
      </c>
      <c r="R1363" t="s">
        <v>954</v>
      </c>
      <c r="S1363" s="2">
        <v>43361</v>
      </c>
      <c r="T1363" t="s">
        <v>962</v>
      </c>
      <c r="U1363">
        <v>0</v>
      </c>
      <c r="V1363" t="s">
        <v>973</v>
      </c>
      <c r="X1363">
        <v>0</v>
      </c>
      <c r="AA1363">
        <v>1</v>
      </c>
      <c r="AB1363">
        <v>0</v>
      </c>
      <c r="AC1363" t="s">
        <v>1050</v>
      </c>
      <c r="AG1363">
        <v>0</v>
      </c>
      <c r="AI1363">
        <v>43.83273752</v>
      </c>
      <c r="AJ1363" t="s">
        <v>973</v>
      </c>
      <c r="AL1363">
        <v>-105.29566145</v>
      </c>
      <c r="AN1363" t="s">
        <v>1363</v>
      </c>
      <c r="AO1363">
        <v>2.584583426376565</v>
      </c>
      <c r="AP1363" t="s">
        <v>1521</v>
      </c>
      <c r="AQ1363">
        <v>2018</v>
      </c>
      <c r="AR1363">
        <v>47</v>
      </c>
    </row>
    <row r="1364" spans="1:44">
      <c r="A1364" t="s">
        <v>44</v>
      </c>
      <c r="C1364" s="2">
        <v>42773</v>
      </c>
      <c r="D1364" t="s">
        <v>48</v>
      </c>
      <c r="E1364">
        <v>120</v>
      </c>
      <c r="F1364" t="s">
        <v>148</v>
      </c>
      <c r="G1364" t="s">
        <v>309</v>
      </c>
      <c r="H1364">
        <v>0.125</v>
      </c>
      <c r="I1364">
        <v>110</v>
      </c>
      <c r="J1364">
        <v>713.10998535</v>
      </c>
      <c r="K1364">
        <v>22</v>
      </c>
      <c r="L1364">
        <v>45</v>
      </c>
      <c r="M1364" t="s">
        <v>332</v>
      </c>
      <c r="N1364">
        <v>70</v>
      </c>
      <c r="O1364" t="s">
        <v>333</v>
      </c>
      <c r="P1364" t="s">
        <v>525</v>
      </c>
      <c r="Q1364" t="s">
        <v>862</v>
      </c>
      <c r="R1364" t="s">
        <v>954</v>
      </c>
      <c r="S1364" s="2">
        <v>42773</v>
      </c>
      <c r="T1364" t="s">
        <v>962</v>
      </c>
      <c r="U1364">
        <v>0</v>
      </c>
      <c r="V1364" t="s">
        <v>973</v>
      </c>
      <c r="X1364">
        <v>0</v>
      </c>
      <c r="AA1364">
        <v>1</v>
      </c>
      <c r="AB1364">
        <v>0</v>
      </c>
      <c r="AC1364" t="s">
        <v>1064</v>
      </c>
      <c r="AG1364">
        <v>0</v>
      </c>
      <c r="AI1364">
        <v>43.86234806</v>
      </c>
      <c r="AJ1364" t="s">
        <v>973</v>
      </c>
      <c r="AL1364">
        <v>-105.25437711</v>
      </c>
      <c r="AN1364" t="s">
        <v>1364</v>
      </c>
      <c r="AO1364">
        <v>2.929736953335548</v>
      </c>
      <c r="AP1364" t="s">
        <v>1525</v>
      </c>
      <c r="AQ1364">
        <v>2017</v>
      </c>
      <c r="AR1364">
        <v>47</v>
      </c>
    </row>
    <row r="1365" spans="1:44">
      <c r="A1365" t="s">
        <v>44</v>
      </c>
      <c r="C1365" s="2">
        <v>42773</v>
      </c>
      <c r="D1365" t="s">
        <v>48</v>
      </c>
      <c r="E1365">
        <v>120</v>
      </c>
      <c r="F1365" t="s">
        <v>148</v>
      </c>
      <c r="G1365" t="s">
        <v>309</v>
      </c>
      <c r="H1365">
        <v>0.125</v>
      </c>
      <c r="I1365">
        <v>110</v>
      </c>
      <c r="J1365">
        <v>713.10998535</v>
      </c>
      <c r="K1365">
        <v>23</v>
      </c>
      <c r="L1365">
        <v>45</v>
      </c>
      <c r="M1365" t="s">
        <v>332</v>
      </c>
      <c r="N1365">
        <v>70</v>
      </c>
      <c r="O1365" t="s">
        <v>333</v>
      </c>
      <c r="P1365" t="s">
        <v>525</v>
      </c>
      <c r="Q1365" t="s">
        <v>862</v>
      </c>
      <c r="R1365" t="s">
        <v>954</v>
      </c>
      <c r="S1365" s="2">
        <v>42773</v>
      </c>
      <c r="T1365" t="s">
        <v>962</v>
      </c>
      <c r="U1365">
        <v>0</v>
      </c>
      <c r="V1365" t="s">
        <v>973</v>
      </c>
      <c r="X1365">
        <v>0</v>
      </c>
      <c r="AA1365">
        <v>1</v>
      </c>
      <c r="AB1365">
        <v>0</v>
      </c>
      <c r="AC1365" t="s">
        <v>1064</v>
      </c>
      <c r="AG1365">
        <v>0</v>
      </c>
      <c r="AI1365">
        <v>43.8624817</v>
      </c>
      <c r="AJ1365" t="s">
        <v>973</v>
      </c>
      <c r="AL1365">
        <v>-105.23363962</v>
      </c>
      <c r="AN1365" t="s">
        <v>1365</v>
      </c>
      <c r="AO1365">
        <v>2.989284676841883</v>
      </c>
      <c r="AP1365" t="s">
        <v>1519</v>
      </c>
      <c r="AQ1365">
        <v>2017</v>
      </c>
      <c r="AR1365">
        <v>47</v>
      </c>
    </row>
    <row r="1366" spans="1:44">
      <c r="A1366" t="s">
        <v>44</v>
      </c>
      <c r="B1366" s="2">
        <v>43235</v>
      </c>
      <c r="C1366" s="2">
        <v>43286</v>
      </c>
      <c r="D1366" t="s">
        <v>126</v>
      </c>
      <c r="E1366">
        <v>60</v>
      </c>
      <c r="F1366" t="s">
        <v>225</v>
      </c>
      <c r="G1366" t="s">
        <v>300</v>
      </c>
      <c r="H1366">
        <v>0.1875</v>
      </c>
      <c r="J1366">
        <v>336.55999755</v>
      </c>
      <c r="K1366">
        <v>27</v>
      </c>
      <c r="L1366">
        <v>45</v>
      </c>
      <c r="M1366" t="s">
        <v>332</v>
      </c>
      <c r="N1366">
        <v>70</v>
      </c>
      <c r="O1366" t="s">
        <v>333</v>
      </c>
      <c r="P1366" t="s">
        <v>501</v>
      </c>
      <c r="Q1366" t="s">
        <v>827</v>
      </c>
      <c r="R1366" t="s">
        <v>954</v>
      </c>
      <c r="S1366" s="2">
        <v>43235</v>
      </c>
      <c r="T1366" t="s">
        <v>962</v>
      </c>
      <c r="U1366">
        <v>1</v>
      </c>
      <c r="V1366" t="s">
        <v>973</v>
      </c>
      <c r="X1366">
        <v>36</v>
      </c>
      <c r="AA1366">
        <v>0</v>
      </c>
      <c r="AB1366">
        <v>0</v>
      </c>
      <c r="AC1366" t="s">
        <v>1049</v>
      </c>
      <c r="AG1366">
        <v>0</v>
      </c>
      <c r="AI1366">
        <v>43.84772985</v>
      </c>
      <c r="AJ1366" t="s">
        <v>973</v>
      </c>
      <c r="AL1366">
        <v>-105.25475848</v>
      </c>
      <c r="AN1366" t="s">
        <v>1341</v>
      </c>
      <c r="AO1366">
        <v>1.93719925853926</v>
      </c>
      <c r="AP1366" t="s">
        <v>1521</v>
      </c>
      <c r="AQ1366">
        <v>2018</v>
      </c>
      <c r="AR1366">
        <v>47</v>
      </c>
    </row>
    <row r="1367" spans="1:44">
      <c r="A1367" t="s">
        <v>44</v>
      </c>
      <c r="B1367" s="2">
        <v>43235</v>
      </c>
      <c r="C1367" s="2">
        <v>43286</v>
      </c>
      <c r="D1367" t="s">
        <v>126</v>
      </c>
      <c r="E1367">
        <v>60</v>
      </c>
      <c r="F1367" t="s">
        <v>225</v>
      </c>
      <c r="G1367" t="s">
        <v>300</v>
      </c>
      <c r="H1367">
        <v>0.1875</v>
      </c>
      <c r="J1367">
        <v>336.55999755</v>
      </c>
      <c r="K1367">
        <v>27</v>
      </c>
      <c r="L1367">
        <v>45</v>
      </c>
      <c r="M1367" t="s">
        <v>332</v>
      </c>
      <c r="N1367">
        <v>70</v>
      </c>
      <c r="O1367" t="s">
        <v>333</v>
      </c>
      <c r="P1367" t="s">
        <v>501</v>
      </c>
      <c r="Q1367" t="s">
        <v>827</v>
      </c>
      <c r="R1367" t="s">
        <v>954</v>
      </c>
      <c r="S1367" s="2">
        <v>43235</v>
      </c>
      <c r="T1367" t="s">
        <v>962</v>
      </c>
      <c r="U1367">
        <v>1</v>
      </c>
      <c r="V1367" t="s">
        <v>973</v>
      </c>
      <c r="X1367">
        <v>36</v>
      </c>
      <c r="AA1367">
        <v>0</v>
      </c>
      <c r="AB1367">
        <v>0</v>
      </c>
      <c r="AC1367" t="s">
        <v>1049</v>
      </c>
      <c r="AG1367">
        <v>0</v>
      </c>
      <c r="AI1367">
        <v>43.84772985</v>
      </c>
      <c r="AJ1367" t="s">
        <v>973</v>
      </c>
      <c r="AL1367">
        <v>-105.25475848</v>
      </c>
      <c r="AN1367" t="s">
        <v>1341</v>
      </c>
      <c r="AO1367">
        <v>1.93719925853926</v>
      </c>
      <c r="AP1367" t="s">
        <v>1521</v>
      </c>
      <c r="AQ1367">
        <v>2018</v>
      </c>
      <c r="AR1367">
        <v>47</v>
      </c>
    </row>
    <row r="1368" spans="1:44">
      <c r="A1368" t="s">
        <v>44</v>
      </c>
      <c r="B1368" s="2">
        <v>43235</v>
      </c>
      <c r="C1368" s="2">
        <v>43286</v>
      </c>
      <c r="D1368" t="s">
        <v>126</v>
      </c>
      <c r="E1368">
        <v>60</v>
      </c>
      <c r="F1368" t="s">
        <v>225</v>
      </c>
      <c r="G1368" t="s">
        <v>300</v>
      </c>
      <c r="H1368">
        <v>0.1875</v>
      </c>
      <c r="J1368">
        <v>336.55999755</v>
      </c>
      <c r="K1368">
        <v>27</v>
      </c>
      <c r="L1368">
        <v>45</v>
      </c>
      <c r="M1368" t="s">
        <v>332</v>
      </c>
      <c r="N1368">
        <v>70</v>
      </c>
      <c r="O1368" t="s">
        <v>333</v>
      </c>
      <c r="P1368" t="s">
        <v>501</v>
      </c>
      <c r="Q1368" t="s">
        <v>827</v>
      </c>
      <c r="R1368" t="s">
        <v>954</v>
      </c>
      <c r="S1368" s="2">
        <v>43235</v>
      </c>
      <c r="T1368" t="s">
        <v>962</v>
      </c>
      <c r="U1368">
        <v>1</v>
      </c>
      <c r="V1368" t="s">
        <v>973</v>
      </c>
      <c r="X1368">
        <v>36</v>
      </c>
      <c r="AA1368">
        <v>0</v>
      </c>
      <c r="AB1368">
        <v>0</v>
      </c>
      <c r="AC1368" t="s">
        <v>1049</v>
      </c>
      <c r="AG1368">
        <v>0</v>
      </c>
      <c r="AI1368">
        <v>43.84772985</v>
      </c>
      <c r="AJ1368" t="s">
        <v>973</v>
      </c>
      <c r="AL1368">
        <v>-105.25475848</v>
      </c>
      <c r="AN1368" t="s">
        <v>1341</v>
      </c>
      <c r="AO1368">
        <v>1.93719925853926</v>
      </c>
      <c r="AP1368" t="s">
        <v>1521</v>
      </c>
      <c r="AQ1368">
        <v>2018</v>
      </c>
      <c r="AR1368">
        <v>47</v>
      </c>
    </row>
    <row r="1369" spans="1:44">
      <c r="A1369" t="s">
        <v>44</v>
      </c>
      <c r="B1369" s="2">
        <v>43235</v>
      </c>
      <c r="C1369" s="2">
        <v>43286</v>
      </c>
      <c r="D1369" t="s">
        <v>126</v>
      </c>
      <c r="E1369">
        <v>60</v>
      </c>
      <c r="F1369" t="s">
        <v>225</v>
      </c>
      <c r="G1369" t="s">
        <v>300</v>
      </c>
      <c r="H1369">
        <v>0.1875</v>
      </c>
      <c r="J1369">
        <v>336.55999755</v>
      </c>
      <c r="K1369">
        <v>27</v>
      </c>
      <c r="L1369">
        <v>45</v>
      </c>
      <c r="M1369" t="s">
        <v>332</v>
      </c>
      <c r="N1369">
        <v>70</v>
      </c>
      <c r="O1369" t="s">
        <v>333</v>
      </c>
      <c r="P1369" t="s">
        <v>501</v>
      </c>
      <c r="Q1369" t="s">
        <v>827</v>
      </c>
      <c r="R1369" t="s">
        <v>954</v>
      </c>
      <c r="S1369" s="2">
        <v>43235</v>
      </c>
      <c r="T1369" t="s">
        <v>962</v>
      </c>
      <c r="U1369">
        <v>1</v>
      </c>
      <c r="V1369" t="s">
        <v>973</v>
      </c>
      <c r="X1369">
        <v>36</v>
      </c>
      <c r="AA1369">
        <v>0</v>
      </c>
      <c r="AB1369">
        <v>0</v>
      </c>
      <c r="AC1369" t="s">
        <v>1049</v>
      </c>
      <c r="AG1369">
        <v>0</v>
      </c>
      <c r="AI1369">
        <v>43.84772985</v>
      </c>
      <c r="AJ1369" t="s">
        <v>973</v>
      </c>
      <c r="AL1369">
        <v>-105.25475848</v>
      </c>
      <c r="AN1369" t="s">
        <v>1341</v>
      </c>
      <c r="AO1369">
        <v>1.93719925853926</v>
      </c>
      <c r="AP1369" t="s">
        <v>1521</v>
      </c>
      <c r="AQ1369">
        <v>2018</v>
      </c>
      <c r="AR1369">
        <v>47</v>
      </c>
    </row>
    <row r="1370" spans="1:44">
      <c r="A1370" t="s">
        <v>44</v>
      </c>
      <c r="B1370" s="2">
        <v>43235</v>
      </c>
      <c r="C1370" s="2">
        <v>43286</v>
      </c>
      <c r="D1370" t="s">
        <v>126</v>
      </c>
      <c r="E1370">
        <v>60</v>
      </c>
      <c r="F1370" t="s">
        <v>225</v>
      </c>
      <c r="G1370" t="s">
        <v>300</v>
      </c>
      <c r="H1370">
        <v>0.1875</v>
      </c>
      <c r="J1370">
        <v>336.55999755</v>
      </c>
      <c r="K1370">
        <v>27</v>
      </c>
      <c r="L1370">
        <v>45</v>
      </c>
      <c r="M1370" t="s">
        <v>332</v>
      </c>
      <c r="N1370">
        <v>70</v>
      </c>
      <c r="O1370" t="s">
        <v>333</v>
      </c>
      <c r="P1370" t="s">
        <v>501</v>
      </c>
      <c r="Q1370" t="s">
        <v>827</v>
      </c>
      <c r="R1370" t="s">
        <v>954</v>
      </c>
      <c r="S1370" s="2">
        <v>43235</v>
      </c>
      <c r="T1370" t="s">
        <v>962</v>
      </c>
      <c r="U1370">
        <v>1</v>
      </c>
      <c r="V1370" t="s">
        <v>973</v>
      </c>
      <c r="X1370">
        <v>36</v>
      </c>
      <c r="AA1370">
        <v>0</v>
      </c>
      <c r="AB1370">
        <v>0</v>
      </c>
      <c r="AC1370" t="s">
        <v>1049</v>
      </c>
      <c r="AG1370">
        <v>0</v>
      </c>
      <c r="AI1370">
        <v>43.84772985</v>
      </c>
      <c r="AJ1370" t="s">
        <v>973</v>
      </c>
      <c r="AL1370">
        <v>-105.25475848</v>
      </c>
      <c r="AN1370" t="s">
        <v>1341</v>
      </c>
      <c r="AO1370">
        <v>1.93719925853926</v>
      </c>
      <c r="AP1370" t="s">
        <v>1521</v>
      </c>
      <c r="AQ1370">
        <v>2018</v>
      </c>
      <c r="AR1370">
        <v>47</v>
      </c>
    </row>
    <row r="1371" spans="1:44">
      <c r="A1371" t="s">
        <v>44</v>
      </c>
      <c r="B1371" s="2">
        <v>43235</v>
      </c>
      <c r="C1371" s="2">
        <v>43286</v>
      </c>
      <c r="D1371" t="s">
        <v>126</v>
      </c>
      <c r="E1371">
        <v>60</v>
      </c>
      <c r="F1371" t="s">
        <v>225</v>
      </c>
      <c r="G1371" t="s">
        <v>300</v>
      </c>
      <c r="H1371">
        <v>0.1875</v>
      </c>
      <c r="J1371">
        <v>336.55999755</v>
      </c>
      <c r="K1371">
        <v>27</v>
      </c>
      <c r="L1371">
        <v>45</v>
      </c>
      <c r="M1371" t="s">
        <v>332</v>
      </c>
      <c r="N1371">
        <v>70</v>
      </c>
      <c r="O1371" t="s">
        <v>333</v>
      </c>
      <c r="P1371" t="s">
        <v>501</v>
      </c>
      <c r="Q1371" t="s">
        <v>827</v>
      </c>
      <c r="R1371" t="s">
        <v>954</v>
      </c>
      <c r="S1371" s="2">
        <v>43235</v>
      </c>
      <c r="T1371" t="s">
        <v>962</v>
      </c>
      <c r="U1371">
        <v>1</v>
      </c>
      <c r="V1371" t="s">
        <v>973</v>
      </c>
      <c r="X1371">
        <v>36</v>
      </c>
      <c r="AA1371">
        <v>0</v>
      </c>
      <c r="AB1371">
        <v>0</v>
      </c>
      <c r="AC1371" t="s">
        <v>1049</v>
      </c>
      <c r="AG1371">
        <v>0</v>
      </c>
      <c r="AI1371">
        <v>43.84772985</v>
      </c>
      <c r="AJ1371" t="s">
        <v>973</v>
      </c>
      <c r="AL1371">
        <v>-105.25475848</v>
      </c>
      <c r="AN1371" t="s">
        <v>1341</v>
      </c>
      <c r="AO1371">
        <v>1.93719925853926</v>
      </c>
      <c r="AP1371" t="s">
        <v>1521</v>
      </c>
      <c r="AQ1371">
        <v>2018</v>
      </c>
      <c r="AR1371">
        <v>47</v>
      </c>
    </row>
    <row r="1372" spans="1:44">
      <c r="A1372" t="s">
        <v>44</v>
      </c>
      <c r="B1372" s="2">
        <v>43235</v>
      </c>
      <c r="C1372" s="2">
        <v>43286</v>
      </c>
      <c r="D1372" t="s">
        <v>126</v>
      </c>
      <c r="E1372">
        <v>60</v>
      </c>
      <c r="F1372" t="s">
        <v>225</v>
      </c>
      <c r="G1372" t="s">
        <v>300</v>
      </c>
      <c r="H1372">
        <v>0.1875</v>
      </c>
      <c r="J1372">
        <v>336.55999755</v>
      </c>
      <c r="K1372">
        <v>27</v>
      </c>
      <c r="L1372">
        <v>45</v>
      </c>
      <c r="M1372" t="s">
        <v>332</v>
      </c>
      <c r="N1372">
        <v>70</v>
      </c>
      <c r="O1372" t="s">
        <v>333</v>
      </c>
      <c r="P1372" t="s">
        <v>501</v>
      </c>
      <c r="Q1372" t="s">
        <v>827</v>
      </c>
      <c r="R1372" t="s">
        <v>954</v>
      </c>
      <c r="S1372" s="2">
        <v>43235</v>
      </c>
      <c r="T1372" t="s">
        <v>962</v>
      </c>
      <c r="U1372">
        <v>1</v>
      </c>
      <c r="V1372" t="s">
        <v>973</v>
      </c>
      <c r="X1372">
        <v>36</v>
      </c>
      <c r="AA1372">
        <v>0</v>
      </c>
      <c r="AB1372">
        <v>0</v>
      </c>
      <c r="AC1372" t="s">
        <v>1049</v>
      </c>
      <c r="AG1372">
        <v>0</v>
      </c>
      <c r="AI1372">
        <v>43.84772985</v>
      </c>
      <c r="AJ1372" t="s">
        <v>973</v>
      </c>
      <c r="AL1372">
        <v>-105.25475848</v>
      </c>
      <c r="AN1372" t="s">
        <v>1341</v>
      </c>
      <c r="AO1372">
        <v>1.93719925853926</v>
      </c>
      <c r="AP1372" t="s">
        <v>1521</v>
      </c>
      <c r="AQ1372">
        <v>2018</v>
      </c>
      <c r="AR1372">
        <v>47</v>
      </c>
    </row>
    <row r="1373" spans="1:44">
      <c r="A1373" t="s">
        <v>44</v>
      </c>
      <c r="B1373" s="2">
        <v>43235</v>
      </c>
      <c r="C1373" s="2">
        <v>43286</v>
      </c>
      <c r="D1373" t="s">
        <v>126</v>
      </c>
      <c r="E1373">
        <v>60</v>
      </c>
      <c r="F1373" t="s">
        <v>225</v>
      </c>
      <c r="G1373" t="s">
        <v>300</v>
      </c>
      <c r="H1373">
        <v>0.1875</v>
      </c>
      <c r="J1373">
        <v>336.55999755</v>
      </c>
      <c r="K1373">
        <v>27</v>
      </c>
      <c r="L1373">
        <v>45</v>
      </c>
      <c r="M1373" t="s">
        <v>332</v>
      </c>
      <c r="N1373">
        <v>70</v>
      </c>
      <c r="O1373" t="s">
        <v>333</v>
      </c>
      <c r="P1373" t="s">
        <v>501</v>
      </c>
      <c r="Q1373" t="s">
        <v>827</v>
      </c>
      <c r="R1373" t="s">
        <v>954</v>
      </c>
      <c r="S1373" s="2">
        <v>43235</v>
      </c>
      <c r="T1373" t="s">
        <v>962</v>
      </c>
      <c r="U1373">
        <v>1</v>
      </c>
      <c r="V1373" t="s">
        <v>973</v>
      </c>
      <c r="X1373">
        <v>36</v>
      </c>
      <c r="AA1373">
        <v>0</v>
      </c>
      <c r="AB1373">
        <v>0</v>
      </c>
      <c r="AC1373" t="s">
        <v>1049</v>
      </c>
      <c r="AG1373">
        <v>0</v>
      </c>
      <c r="AI1373">
        <v>43.84772985</v>
      </c>
      <c r="AJ1373" t="s">
        <v>973</v>
      </c>
      <c r="AL1373">
        <v>-105.25475848</v>
      </c>
      <c r="AN1373" t="s">
        <v>1341</v>
      </c>
      <c r="AO1373">
        <v>1.93719925853926</v>
      </c>
      <c r="AP1373" t="s">
        <v>1521</v>
      </c>
      <c r="AQ1373">
        <v>2018</v>
      </c>
      <c r="AR1373">
        <v>47</v>
      </c>
    </row>
    <row r="1374" spans="1:44">
      <c r="A1374" t="s">
        <v>44</v>
      </c>
      <c r="B1374" s="2">
        <v>43235</v>
      </c>
      <c r="C1374" s="2">
        <v>43286</v>
      </c>
      <c r="D1374" t="s">
        <v>126</v>
      </c>
      <c r="E1374">
        <v>60</v>
      </c>
      <c r="F1374" t="s">
        <v>225</v>
      </c>
      <c r="G1374" t="s">
        <v>300</v>
      </c>
      <c r="H1374">
        <v>0.1875</v>
      </c>
      <c r="J1374">
        <v>336.55999755</v>
      </c>
      <c r="K1374">
        <v>27</v>
      </c>
      <c r="L1374">
        <v>45</v>
      </c>
      <c r="M1374" t="s">
        <v>332</v>
      </c>
      <c r="N1374">
        <v>70</v>
      </c>
      <c r="O1374" t="s">
        <v>333</v>
      </c>
      <c r="P1374" t="s">
        <v>501</v>
      </c>
      <c r="Q1374" t="s">
        <v>827</v>
      </c>
      <c r="R1374" t="s">
        <v>954</v>
      </c>
      <c r="S1374" s="2">
        <v>43235</v>
      </c>
      <c r="T1374" t="s">
        <v>962</v>
      </c>
      <c r="U1374">
        <v>1</v>
      </c>
      <c r="V1374" t="s">
        <v>973</v>
      </c>
      <c r="X1374">
        <v>36</v>
      </c>
      <c r="AA1374">
        <v>0</v>
      </c>
      <c r="AB1374">
        <v>0</v>
      </c>
      <c r="AC1374" t="s">
        <v>1049</v>
      </c>
      <c r="AG1374">
        <v>0</v>
      </c>
      <c r="AI1374">
        <v>43.84772985</v>
      </c>
      <c r="AJ1374" t="s">
        <v>973</v>
      </c>
      <c r="AL1374">
        <v>-105.25475848</v>
      </c>
      <c r="AN1374" t="s">
        <v>1341</v>
      </c>
      <c r="AO1374">
        <v>1.93719925853926</v>
      </c>
      <c r="AP1374" t="s">
        <v>1521</v>
      </c>
      <c r="AQ1374">
        <v>2018</v>
      </c>
      <c r="AR1374">
        <v>47</v>
      </c>
    </row>
    <row r="1375" spans="1:44">
      <c r="A1375" t="s">
        <v>44</v>
      </c>
      <c r="B1375" s="2">
        <v>43404</v>
      </c>
      <c r="C1375" s="2">
        <v>43448</v>
      </c>
      <c r="D1375" t="s">
        <v>127</v>
      </c>
      <c r="E1375">
        <v>48</v>
      </c>
      <c r="F1375" t="s">
        <v>226</v>
      </c>
      <c r="G1375" t="s">
        <v>300</v>
      </c>
      <c r="J1375">
        <v>327.23001098</v>
      </c>
      <c r="K1375">
        <v>27</v>
      </c>
      <c r="L1375">
        <v>45</v>
      </c>
      <c r="M1375" t="s">
        <v>332</v>
      </c>
      <c r="N1375">
        <v>70</v>
      </c>
      <c r="O1375" t="s">
        <v>333</v>
      </c>
      <c r="P1375" t="s">
        <v>502</v>
      </c>
      <c r="Q1375" t="s">
        <v>828</v>
      </c>
      <c r="R1375" t="s">
        <v>956</v>
      </c>
      <c r="S1375" s="2">
        <v>43404</v>
      </c>
      <c r="T1375" t="s">
        <v>962</v>
      </c>
      <c r="U1375">
        <v>0</v>
      </c>
      <c r="V1375" t="s">
        <v>973</v>
      </c>
      <c r="X1375">
        <v>0</v>
      </c>
      <c r="AA1375">
        <v>0</v>
      </c>
      <c r="AB1375">
        <v>0</v>
      </c>
      <c r="AC1375" t="s">
        <v>1049</v>
      </c>
      <c r="AG1375">
        <v>0</v>
      </c>
      <c r="AI1375">
        <v>43.84772985</v>
      </c>
      <c r="AJ1375" t="s">
        <v>973</v>
      </c>
      <c r="AL1375">
        <v>-105.25475848</v>
      </c>
      <c r="AN1375" t="s">
        <v>1341</v>
      </c>
      <c r="AO1375">
        <v>1.93719925853926</v>
      </c>
      <c r="AP1375" t="s">
        <v>1521</v>
      </c>
      <c r="AQ1375">
        <v>2018</v>
      </c>
      <c r="AR1375">
        <v>47</v>
      </c>
    </row>
    <row r="1376" spans="1:44">
      <c r="A1376" t="s">
        <v>44</v>
      </c>
      <c r="B1376" s="2">
        <v>43404</v>
      </c>
      <c r="C1376" s="2">
        <v>43448</v>
      </c>
      <c r="D1376" t="s">
        <v>127</v>
      </c>
      <c r="E1376">
        <v>48</v>
      </c>
      <c r="F1376" t="s">
        <v>226</v>
      </c>
      <c r="G1376" t="s">
        <v>300</v>
      </c>
      <c r="J1376">
        <v>327.23001098</v>
      </c>
      <c r="K1376">
        <v>27</v>
      </c>
      <c r="L1376">
        <v>45</v>
      </c>
      <c r="M1376" t="s">
        <v>332</v>
      </c>
      <c r="N1376">
        <v>70</v>
      </c>
      <c r="O1376" t="s">
        <v>333</v>
      </c>
      <c r="P1376" t="s">
        <v>502</v>
      </c>
      <c r="Q1376" t="s">
        <v>828</v>
      </c>
      <c r="R1376" t="s">
        <v>956</v>
      </c>
      <c r="S1376" s="2">
        <v>43404</v>
      </c>
      <c r="T1376" t="s">
        <v>962</v>
      </c>
      <c r="U1376">
        <v>0</v>
      </c>
      <c r="V1376" t="s">
        <v>973</v>
      </c>
      <c r="X1376">
        <v>0</v>
      </c>
      <c r="AA1376">
        <v>0</v>
      </c>
      <c r="AB1376">
        <v>0</v>
      </c>
      <c r="AC1376" t="s">
        <v>1049</v>
      </c>
      <c r="AG1376">
        <v>0</v>
      </c>
      <c r="AI1376">
        <v>43.84772985</v>
      </c>
      <c r="AJ1376" t="s">
        <v>973</v>
      </c>
      <c r="AL1376">
        <v>-105.25475848</v>
      </c>
      <c r="AN1376" t="s">
        <v>1341</v>
      </c>
      <c r="AO1376">
        <v>1.93719925853926</v>
      </c>
      <c r="AP1376" t="s">
        <v>1521</v>
      </c>
      <c r="AQ1376">
        <v>2018</v>
      </c>
      <c r="AR1376">
        <v>47</v>
      </c>
    </row>
    <row r="1377" spans="1:44">
      <c r="A1377" t="s">
        <v>44</v>
      </c>
      <c r="B1377" s="2">
        <v>43404</v>
      </c>
      <c r="C1377" s="2">
        <v>43448</v>
      </c>
      <c r="D1377" t="s">
        <v>127</v>
      </c>
      <c r="E1377">
        <v>48</v>
      </c>
      <c r="F1377" t="s">
        <v>226</v>
      </c>
      <c r="G1377" t="s">
        <v>300</v>
      </c>
      <c r="J1377">
        <v>327.23001098</v>
      </c>
      <c r="K1377">
        <v>27</v>
      </c>
      <c r="L1377">
        <v>45</v>
      </c>
      <c r="M1377" t="s">
        <v>332</v>
      </c>
      <c r="N1377">
        <v>70</v>
      </c>
      <c r="O1377" t="s">
        <v>333</v>
      </c>
      <c r="P1377" t="s">
        <v>502</v>
      </c>
      <c r="Q1377" t="s">
        <v>828</v>
      </c>
      <c r="R1377" t="s">
        <v>956</v>
      </c>
      <c r="S1377" s="2">
        <v>43404</v>
      </c>
      <c r="T1377" t="s">
        <v>962</v>
      </c>
      <c r="U1377">
        <v>0</v>
      </c>
      <c r="V1377" t="s">
        <v>973</v>
      </c>
      <c r="X1377">
        <v>0</v>
      </c>
      <c r="AA1377">
        <v>0</v>
      </c>
      <c r="AB1377">
        <v>0</v>
      </c>
      <c r="AC1377" t="s">
        <v>1049</v>
      </c>
      <c r="AG1377">
        <v>0</v>
      </c>
      <c r="AI1377">
        <v>43.84772985</v>
      </c>
      <c r="AJ1377" t="s">
        <v>973</v>
      </c>
      <c r="AL1377">
        <v>-105.25475848</v>
      </c>
      <c r="AN1377" t="s">
        <v>1341</v>
      </c>
      <c r="AO1377">
        <v>1.93719925853926</v>
      </c>
      <c r="AP1377" t="s">
        <v>1521</v>
      </c>
      <c r="AQ1377">
        <v>2018</v>
      </c>
      <c r="AR1377">
        <v>47</v>
      </c>
    </row>
    <row r="1378" spans="1:44">
      <c r="A1378" t="s">
        <v>44</v>
      </c>
      <c r="B1378" s="2">
        <v>43404</v>
      </c>
      <c r="C1378" s="2">
        <v>43448</v>
      </c>
      <c r="D1378" t="s">
        <v>127</v>
      </c>
      <c r="E1378">
        <v>48</v>
      </c>
      <c r="F1378" t="s">
        <v>226</v>
      </c>
      <c r="G1378" t="s">
        <v>300</v>
      </c>
      <c r="J1378">
        <v>327.23001098</v>
      </c>
      <c r="K1378">
        <v>27</v>
      </c>
      <c r="L1378">
        <v>45</v>
      </c>
      <c r="M1378" t="s">
        <v>332</v>
      </c>
      <c r="N1378">
        <v>70</v>
      </c>
      <c r="O1378" t="s">
        <v>333</v>
      </c>
      <c r="P1378" t="s">
        <v>502</v>
      </c>
      <c r="Q1378" t="s">
        <v>828</v>
      </c>
      <c r="R1378" t="s">
        <v>956</v>
      </c>
      <c r="S1378" s="2">
        <v>43404</v>
      </c>
      <c r="T1378" t="s">
        <v>962</v>
      </c>
      <c r="U1378">
        <v>0</v>
      </c>
      <c r="V1378" t="s">
        <v>973</v>
      </c>
      <c r="X1378">
        <v>0</v>
      </c>
      <c r="AA1378">
        <v>0</v>
      </c>
      <c r="AB1378">
        <v>0</v>
      </c>
      <c r="AC1378" t="s">
        <v>1049</v>
      </c>
      <c r="AG1378">
        <v>0</v>
      </c>
      <c r="AI1378">
        <v>43.84772985</v>
      </c>
      <c r="AJ1378" t="s">
        <v>973</v>
      </c>
      <c r="AL1378">
        <v>-105.25475848</v>
      </c>
      <c r="AN1378" t="s">
        <v>1341</v>
      </c>
      <c r="AO1378">
        <v>1.93719925853926</v>
      </c>
      <c r="AP1378" t="s">
        <v>1521</v>
      </c>
      <c r="AQ1378">
        <v>2018</v>
      </c>
      <c r="AR1378">
        <v>47</v>
      </c>
    </row>
    <row r="1379" spans="1:44">
      <c r="A1379" t="s">
        <v>44</v>
      </c>
      <c r="B1379" s="2">
        <v>43404</v>
      </c>
      <c r="C1379" s="2">
        <v>43448</v>
      </c>
      <c r="D1379" t="s">
        <v>127</v>
      </c>
      <c r="E1379">
        <v>48</v>
      </c>
      <c r="F1379" t="s">
        <v>226</v>
      </c>
      <c r="G1379" t="s">
        <v>300</v>
      </c>
      <c r="J1379">
        <v>327.23001098</v>
      </c>
      <c r="K1379">
        <v>27</v>
      </c>
      <c r="L1379">
        <v>45</v>
      </c>
      <c r="M1379" t="s">
        <v>332</v>
      </c>
      <c r="N1379">
        <v>70</v>
      </c>
      <c r="O1379" t="s">
        <v>333</v>
      </c>
      <c r="P1379" t="s">
        <v>502</v>
      </c>
      <c r="Q1379" t="s">
        <v>828</v>
      </c>
      <c r="R1379" t="s">
        <v>956</v>
      </c>
      <c r="S1379" s="2">
        <v>43404</v>
      </c>
      <c r="T1379" t="s">
        <v>962</v>
      </c>
      <c r="U1379">
        <v>0</v>
      </c>
      <c r="V1379" t="s">
        <v>973</v>
      </c>
      <c r="X1379">
        <v>0</v>
      </c>
      <c r="AA1379">
        <v>0</v>
      </c>
      <c r="AB1379">
        <v>0</v>
      </c>
      <c r="AC1379" t="s">
        <v>1049</v>
      </c>
      <c r="AG1379">
        <v>0</v>
      </c>
      <c r="AI1379">
        <v>43.84772985</v>
      </c>
      <c r="AJ1379" t="s">
        <v>973</v>
      </c>
      <c r="AL1379">
        <v>-105.25475848</v>
      </c>
      <c r="AN1379" t="s">
        <v>1341</v>
      </c>
      <c r="AO1379">
        <v>1.93719925853926</v>
      </c>
      <c r="AP1379" t="s">
        <v>1521</v>
      </c>
      <c r="AQ1379">
        <v>2018</v>
      </c>
      <c r="AR1379">
        <v>47</v>
      </c>
    </row>
    <row r="1380" spans="1:44">
      <c r="A1380" t="s">
        <v>44</v>
      </c>
      <c r="B1380" s="2">
        <v>43404</v>
      </c>
      <c r="C1380" s="2">
        <v>43448</v>
      </c>
      <c r="D1380" t="s">
        <v>127</v>
      </c>
      <c r="E1380">
        <v>48</v>
      </c>
      <c r="F1380" t="s">
        <v>226</v>
      </c>
      <c r="G1380" t="s">
        <v>300</v>
      </c>
      <c r="J1380">
        <v>327.23001098</v>
      </c>
      <c r="K1380">
        <v>27</v>
      </c>
      <c r="L1380">
        <v>45</v>
      </c>
      <c r="M1380" t="s">
        <v>332</v>
      </c>
      <c r="N1380">
        <v>70</v>
      </c>
      <c r="O1380" t="s">
        <v>333</v>
      </c>
      <c r="P1380" t="s">
        <v>502</v>
      </c>
      <c r="Q1380" t="s">
        <v>828</v>
      </c>
      <c r="R1380" t="s">
        <v>956</v>
      </c>
      <c r="S1380" s="2">
        <v>43404</v>
      </c>
      <c r="T1380" t="s">
        <v>962</v>
      </c>
      <c r="U1380">
        <v>0</v>
      </c>
      <c r="V1380" t="s">
        <v>973</v>
      </c>
      <c r="X1380">
        <v>0</v>
      </c>
      <c r="AA1380">
        <v>0</v>
      </c>
      <c r="AB1380">
        <v>0</v>
      </c>
      <c r="AC1380" t="s">
        <v>1049</v>
      </c>
      <c r="AG1380">
        <v>0</v>
      </c>
      <c r="AI1380">
        <v>43.84772985</v>
      </c>
      <c r="AJ1380" t="s">
        <v>973</v>
      </c>
      <c r="AL1380">
        <v>-105.25475848</v>
      </c>
      <c r="AN1380" t="s">
        <v>1341</v>
      </c>
      <c r="AO1380">
        <v>1.93719925853926</v>
      </c>
      <c r="AP1380" t="s">
        <v>1521</v>
      </c>
      <c r="AQ1380">
        <v>2018</v>
      </c>
      <c r="AR1380">
        <v>47</v>
      </c>
    </row>
    <row r="1381" spans="1:44">
      <c r="A1381" t="s">
        <v>44</v>
      </c>
      <c r="B1381" s="2">
        <v>43404</v>
      </c>
      <c r="C1381" s="2">
        <v>43448</v>
      </c>
      <c r="D1381" t="s">
        <v>127</v>
      </c>
      <c r="E1381">
        <v>48</v>
      </c>
      <c r="F1381" t="s">
        <v>226</v>
      </c>
      <c r="G1381" t="s">
        <v>300</v>
      </c>
      <c r="J1381">
        <v>327.23001098</v>
      </c>
      <c r="K1381">
        <v>27</v>
      </c>
      <c r="L1381">
        <v>45</v>
      </c>
      <c r="M1381" t="s">
        <v>332</v>
      </c>
      <c r="N1381">
        <v>70</v>
      </c>
      <c r="O1381" t="s">
        <v>333</v>
      </c>
      <c r="P1381" t="s">
        <v>502</v>
      </c>
      <c r="Q1381" t="s">
        <v>828</v>
      </c>
      <c r="R1381" t="s">
        <v>956</v>
      </c>
      <c r="S1381" s="2">
        <v>43404</v>
      </c>
      <c r="T1381" t="s">
        <v>962</v>
      </c>
      <c r="U1381">
        <v>0</v>
      </c>
      <c r="V1381" t="s">
        <v>973</v>
      </c>
      <c r="X1381">
        <v>0</v>
      </c>
      <c r="AA1381">
        <v>0</v>
      </c>
      <c r="AB1381">
        <v>0</v>
      </c>
      <c r="AC1381" t="s">
        <v>1049</v>
      </c>
      <c r="AG1381">
        <v>0</v>
      </c>
      <c r="AI1381">
        <v>43.84772985</v>
      </c>
      <c r="AJ1381" t="s">
        <v>973</v>
      </c>
      <c r="AL1381">
        <v>-105.25475848</v>
      </c>
      <c r="AN1381" t="s">
        <v>1341</v>
      </c>
      <c r="AO1381">
        <v>1.93719925853926</v>
      </c>
      <c r="AP1381" t="s">
        <v>1521</v>
      </c>
      <c r="AQ1381">
        <v>2018</v>
      </c>
      <c r="AR1381">
        <v>47</v>
      </c>
    </row>
    <row r="1382" spans="1:44">
      <c r="A1382" t="s">
        <v>44</v>
      </c>
      <c r="B1382" s="2">
        <v>43404</v>
      </c>
      <c r="C1382" s="2">
        <v>43448</v>
      </c>
      <c r="D1382" t="s">
        <v>127</v>
      </c>
      <c r="E1382">
        <v>48</v>
      </c>
      <c r="F1382" t="s">
        <v>226</v>
      </c>
      <c r="G1382" t="s">
        <v>300</v>
      </c>
      <c r="J1382">
        <v>327.23001098</v>
      </c>
      <c r="K1382">
        <v>27</v>
      </c>
      <c r="L1382">
        <v>45</v>
      </c>
      <c r="M1382" t="s">
        <v>332</v>
      </c>
      <c r="N1382">
        <v>70</v>
      </c>
      <c r="O1382" t="s">
        <v>333</v>
      </c>
      <c r="P1382" t="s">
        <v>502</v>
      </c>
      <c r="Q1382" t="s">
        <v>828</v>
      </c>
      <c r="R1382" t="s">
        <v>956</v>
      </c>
      <c r="S1382" s="2">
        <v>43404</v>
      </c>
      <c r="T1382" t="s">
        <v>962</v>
      </c>
      <c r="U1382">
        <v>0</v>
      </c>
      <c r="V1382" t="s">
        <v>973</v>
      </c>
      <c r="X1382">
        <v>0</v>
      </c>
      <c r="AA1382">
        <v>0</v>
      </c>
      <c r="AB1382">
        <v>0</v>
      </c>
      <c r="AC1382" t="s">
        <v>1049</v>
      </c>
      <c r="AG1382">
        <v>0</v>
      </c>
      <c r="AI1382">
        <v>43.84772985</v>
      </c>
      <c r="AJ1382" t="s">
        <v>973</v>
      </c>
      <c r="AL1382">
        <v>-105.25475848</v>
      </c>
      <c r="AN1382" t="s">
        <v>1341</v>
      </c>
      <c r="AO1382">
        <v>1.93719925853926</v>
      </c>
      <c r="AP1382" t="s">
        <v>1521</v>
      </c>
      <c r="AQ1382">
        <v>2018</v>
      </c>
      <c r="AR1382">
        <v>47</v>
      </c>
    </row>
    <row r="1383" spans="1:44">
      <c r="A1383" t="s">
        <v>44</v>
      </c>
      <c r="B1383" s="2">
        <v>43404</v>
      </c>
      <c r="C1383" s="2">
        <v>43448</v>
      </c>
      <c r="D1383" t="s">
        <v>127</v>
      </c>
      <c r="E1383">
        <v>48</v>
      </c>
      <c r="F1383" t="s">
        <v>226</v>
      </c>
      <c r="G1383" t="s">
        <v>300</v>
      </c>
      <c r="J1383">
        <v>327.23001098</v>
      </c>
      <c r="K1383">
        <v>27</v>
      </c>
      <c r="L1383">
        <v>45</v>
      </c>
      <c r="M1383" t="s">
        <v>332</v>
      </c>
      <c r="N1383">
        <v>70</v>
      </c>
      <c r="O1383" t="s">
        <v>333</v>
      </c>
      <c r="P1383" t="s">
        <v>502</v>
      </c>
      <c r="Q1383" t="s">
        <v>828</v>
      </c>
      <c r="R1383" t="s">
        <v>956</v>
      </c>
      <c r="S1383" s="2">
        <v>43404</v>
      </c>
      <c r="T1383" t="s">
        <v>962</v>
      </c>
      <c r="U1383">
        <v>0</v>
      </c>
      <c r="V1383" t="s">
        <v>973</v>
      </c>
      <c r="X1383">
        <v>0</v>
      </c>
      <c r="AA1383">
        <v>0</v>
      </c>
      <c r="AB1383">
        <v>0</v>
      </c>
      <c r="AC1383" t="s">
        <v>1049</v>
      </c>
      <c r="AG1383">
        <v>0</v>
      </c>
      <c r="AI1383">
        <v>43.84772985</v>
      </c>
      <c r="AJ1383" t="s">
        <v>973</v>
      </c>
      <c r="AL1383">
        <v>-105.25475848</v>
      </c>
      <c r="AN1383" t="s">
        <v>1341</v>
      </c>
      <c r="AO1383">
        <v>1.93719925853926</v>
      </c>
      <c r="AP1383" t="s">
        <v>1521</v>
      </c>
      <c r="AQ1383">
        <v>2018</v>
      </c>
      <c r="AR1383">
        <v>47</v>
      </c>
    </row>
    <row r="1384" spans="1:44">
      <c r="A1384" t="s">
        <v>44</v>
      </c>
      <c r="B1384" s="2">
        <v>43404</v>
      </c>
      <c r="C1384" s="2">
        <v>43448</v>
      </c>
      <c r="D1384" t="s">
        <v>127</v>
      </c>
      <c r="E1384">
        <v>48</v>
      </c>
      <c r="F1384" t="s">
        <v>227</v>
      </c>
      <c r="G1384" t="s">
        <v>300</v>
      </c>
      <c r="J1384">
        <v>327.23001098</v>
      </c>
      <c r="K1384">
        <v>27</v>
      </c>
      <c r="L1384">
        <v>45</v>
      </c>
      <c r="M1384" t="s">
        <v>332</v>
      </c>
      <c r="N1384">
        <v>70</v>
      </c>
      <c r="O1384" t="s">
        <v>333</v>
      </c>
      <c r="P1384" t="s">
        <v>503</v>
      </c>
      <c r="Q1384" t="s">
        <v>829</v>
      </c>
      <c r="R1384" t="s">
        <v>956</v>
      </c>
      <c r="S1384" s="2">
        <v>43404</v>
      </c>
      <c r="T1384" t="s">
        <v>962</v>
      </c>
      <c r="U1384">
        <v>0</v>
      </c>
      <c r="V1384" t="s">
        <v>973</v>
      </c>
      <c r="X1384">
        <v>0</v>
      </c>
      <c r="AA1384">
        <v>0</v>
      </c>
      <c r="AB1384">
        <v>0</v>
      </c>
      <c r="AC1384" t="s">
        <v>1049</v>
      </c>
      <c r="AG1384">
        <v>0</v>
      </c>
      <c r="AI1384">
        <v>43.84772985</v>
      </c>
      <c r="AJ1384" t="s">
        <v>973</v>
      </c>
      <c r="AL1384">
        <v>-105.25475848</v>
      </c>
      <c r="AN1384" t="s">
        <v>1341</v>
      </c>
      <c r="AO1384">
        <v>1.93719925853926</v>
      </c>
      <c r="AP1384" t="s">
        <v>1521</v>
      </c>
      <c r="AQ1384">
        <v>2018</v>
      </c>
      <c r="AR1384">
        <v>47</v>
      </c>
    </row>
    <row r="1385" spans="1:44">
      <c r="A1385" t="s">
        <v>44</v>
      </c>
      <c r="B1385" s="2">
        <v>43404</v>
      </c>
      <c r="C1385" s="2">
        <v>43448</v>
      </c>
      <c r="D1385" t="s">
        <v>127</v>
      </c>
      <c r="E1385">
        <v>48</v>
      </c>
      <c r="F1385" t="s">
        <v>227</v>
      </c>
      <c r="G1385" t="s">
        <v>300</v>
      </c>
      <c r="J1385">
        <v>327.23001098</v>
      </c>
      <c r="K1385">
        <v>27</v>
      </c>
      <c r="L1385">
        <v>45</v>
      </c>
      <c r="M1385" t="s">
        <v>332</v>
      </c>
      <c r="N1385">
        <v>70</v>
      </c>
      <c r="O1385" t="s">
        <v>333</v>
      </c>
      <c r="P1385" t="s">
        <v>503</v>
      </c>
      <c r="Q1385" t="s">
        <v>829</v>
      </c>
      <c r="R1385" t="s">
        <v>956</v>
      </c>
      <c r="S1385" s="2">
        <v>43404</v>
      </c>
      <c r="T1385" t="s">
        <v>962</v>
      </c>
      <c r="U1385">
        <v>0</v>
      </c>
      <c r="V1385" t="s">
        <v>973</v>
      </c>
      <c r="X1385">
        <v>0</v>
      </c>
      <c r="AA1385">
        <v>0</v>
      </c>
      <c r="AB1385">
        <v>0</v>
      </c>
      <c r="AC1385" t="s">
        <v>1049</v>
      </c>
      <c r="AG1385">
        <v>0</v>
      </c>
      <c r="AI1385">
        <v>43.84772985</v>
      </c>
      <c r="AJ1385" t="s">
        <v>973</v>
      </c>
      <c r="AL1385">
        <v>-105.25475848</v>
      </c>
      <c r="AN1385" t="s">
        <v>1341</v>
      </c>
      <c r="AO1385">
        <v>1.93719925853926</v>
      </c>
      <c r="AP1385" t="s">
        <v>1521</v>
      </c>
      <c r="AQ1385">
        <v>2018</v>
      </c>
      <c r="AR1385">
        <v>47</v>
      </c>
    </row>
    <row r="1386" spans="1:44">
      <c r="A1386" t="s">
        <v>44</v>
      </c>
      <c r="B1386" s="2">
        <v>43404</v>
      </c>
      <c r="C1386" s="2">
        <v>43448</v>
      </c>
      <c r="D1386" t="s">
        <v>127</v>
      </c>
      <c r="E1386">
        <v>48</v>
      </c>
      <c r="F1386" t="s">
        <v>227</v>
      </c>
      <c r="G1386" t="s">
        <v>300</v>
      </c>
      <c r="J1386">
        <v>327.23001098</v>
      </c>
      <c r="K1386">
        <v>27</v>
      </c>
      <c r="L1386">
        <v>45</v>
      </c>
      <c r="M1386" t="s">
        <v>332</v>
      </c>
      <c r="N1386">
        <v>70</v>
      </c>
      <c r="O1386" t="s">
        <v>333</v>
      </c>
      <c r="P1386" t="s">
        <v>503</v>
      </c>
      <c r="Q1386" t="s">
        <v>829</v>
      </c>
      <c r="R1386" t="s">
        <v>956</v>
      </c>
      <c r="S1386" s="2">
        <v>43404</v>
      </c>
      <c r="T1386" t="s">
        <v>962</v>
      </c>
      <c r="U1386">
        <v>0</v>
      </c>
      <c r="V1386" t="s">
        <v>973</v>
      </c>
      <c r="X1386">
        <v>0</v>
      </c>
      <c r="AA1386">
        <v>0</v>
      </c>
      <c r="AB1386">
        <v>0</v>
      </c>
      <c r="AC1386" t="s">
        <v>1049</v>
      </c>
      <c r="AG1386">
        <v>0</v>
      </c>
      <c r="AI1386">
        <v>43.84772985</v>
      </c>
      <c r="AJ1386" t="s">
        <v>973</v>
      </c>
      <c r="AL1386">
        <v>-105.25475848</v>
      </c>
      <c r="AN1386" t="s">
        <v>1341</v>
      </c>
      <c r="AO1386">
        <v>1.93719925853926</v>
      </c>
      <c r="AP1386" t="s">
        <v>1521</v>
      </c>
      <c r="AQ1386">
        <v>2018</v>
      </c>
      <c r="AR1386">
        <v>47</v>
      </c>
    </row>
    <row r="1387" spans="1:44">
      <c r="A1387" t="s">
        <v>44</v>
      </c>
      <c r="B1387" s="2">
        <v>43404</v>
      </c>
      <c r="C1387" s="2">
        <v>43448</v>
      </c>
      <c r="D1387" t="s">
        <v>127</v>
      </c>
      <c r="E1387">
        <v>48</v>
      </c>
      <c r="F1387" t="s">
        <v>227</v>
      </c>
      <c r="G1387" t="s">
        <v>300</v>
      </c>
      <c r="J1387">
        <v>327.23001098</v>
      </c>
      <c r="K1387">
        <v>27</v>
      </c>
      <c r="L1387">
        <v>45</v>
      </c>
      <c r="M1387" t="s">
        <v>332</v>
      </c>
      <c r="N1387">
        <v>70</v>
      </c>
      <c r="O1387" t="s">
        <v>333</v>
      </c>
      <c r="P1387" t="s">
        <v>503</v>
      </c>
      <c r="Q1387" t="s">
        <v>829</v>
      </c>
      <c r="R1387" t="s">
        <v>956</v>
      </c>
      <c r="S1387" s="2">
        <v>43404</v>
      </c>
      <c r="T1387" t="s">
        <v>962</v>
      </c>
      <c r="U1387">
        <v>0</v>
      </c>
      <c r="V1387" t="s">
        <v>973</v>
      </c>
      <c r="X1387">
        <v>0</v>
      </c>
      <c r="AA1387">
        <v>0</v>
      </c>
      <c r="AB1387">
        <v>0</v>
      </c>
      <c r="AC1387" t="s">
        <v>1049</v>
      </c>
      <c r="AG1387">
        <v>0</v>
      </c>
      <c r="AI1387">
        <v>43.84772985</v>
      </c>
      <c r="AJ1387" t="s">
        <v>973</v>
      </c>
      <c r="AL1387">
        <v>-105.25475848</v>
      </c>
      <c r="AN1387" t="s">
        <v>1341</v>
      </c>
      <c r="AO1387">
        <v>1.93719925853926</v>
      </c>
      <c r="AP1387" t="s">
        <v>1521</v>
      </c>
      <c r="AQ1387">
        <v>2018</v>
      </c>
      <c r="AR1387">
        <v>47</v>
      </c>
    </row>
    <row r="1388" spans="1:44">
      <c r="A1388" t="s">
        <v>44</v>
      </c>
      <c r="B1388" s="2">
        <v>43404</v>
      </c>
      <c r="C1388" s="2">
        <v>43448</v>
      </c>
      <c r="D1388" t="s">
        <v>127</v>
      </c>
      <c r="E1388">
        <v>48</v>
      </c>
      <c r="F1388" t="s">
        <v>227</v>
      </c>
      <c r="G1388" t="s">
        <v>300</v>
      </c>
      <c r="J1388">
        <v>327.23001098</v>
      </c>
      <c r="K1388">
        <v>27</v>
      </c>
      <c r="L1388">
        <v>45</v>
      </c>
      <c r="M1388" t="s">
        <v>332</v>
      </c>
      <c r="N1388">
        <v>70</v>
      </c>
      <c r="O1388" t="s">
        <v>333</v>
      </c>
      <c r="P1388" t="s">
        <v>503</v>
      </c>
      <c r="Q1388" t="s">
        <v>829</v>
      </c>
      <c r="R1388" t="s">
        <v>956</v>
      </c>
      <c r="S1388" s="2">
        <v>43404</v>
      </c>
      <c r="T1388" t="s">
        <v>962</v>
      </c>
      <c r="U1388">
        <v>0</v>
      </c>
      <c r="V1388" t="s">
        <v>973</v>
      </c>
      <c r="X1388">
        <v>0</v>
      </c>
      <c r="AA1388">
        <v>0</v>
      </c>
      <c r="AB1388">
        <v>0</v>
      </c>
      <c r="AC1388" t="s">
        <v>1049</v>
      </c>
      <c r="AG1388">
        <v>0</v>
      </c>
      <c r="AI1388">
        <v>43.84772985</v>
      </c>
      <c r="AJ1388" t="s">
        <v>973</v>
      </c>
      <c r="AL1388">
        <v>-105.25475848</v>
      </c>
      <c r="AN1388" t="s">
        <v>1341</v>
      </c>
      <c r="AO1388">
        <v>1.93719925853926</v>
      </c>
      <c r="AP1388" t="s">
        <v>1521</v>
      </c>
      <c r="AQ1388">
        <v>2018</v>
      </c>
      <c r="AR1388">
        <v>47</v>
      </c>
    </row>
    <row r="1389" spans="1:44">
      <c r="A1389" t="s">
        <v>44</v>
      </c>
      <c r="B1389" s="2">
        <v>43404</v>
      </c>
      <c r="C1389" s="2">
        <v>43448</v>
      </c>
      <c r="D1389" t="s">
        <v>127</v>
      </c>
      <c r="E1389">
        <v>48</v>
      </c>
      <c r="F1389" t="s">
        <v>227</v>
      </c>
      <c r="G1389" t="s">
        <v>300</v>
      </c>
      <c r="J1389">
        <v>327.23001098</v>
      </c>
      <c r="K1389">
        <v>27</v>
      </c>
      <c r="L1389">
        <v>45</v>
      </c>
      <c r="M1389" t="s">
        <v>332</v>
      </c>
      <c r="N1389">
        <v>70</v>
      </c>
      <c r="O1389" t="s">
        <v>333</v>
      </c>
      <c r="P1389" t="s">
        <v>503</v>
      </c>
      <c r="Q1389" t="s">
        <v>829</v>
      </c>
      <c r="R1389" t="s">
        <v>956</v>
      </c>
      <c r="S1389" s="2">
        <v>43404</v>
      </c>
      <c r="T1389" t="s">
        <v>962</v>
      </c>
      <c r="U1389">
        <v>0</v>
      </c>
      <c r="V1389" t="s">
        <v>973</v>
      </c>
      <c r="X1389">
        <v>0</v>
      </c>
      <c r="AA1389">
        <v>0</v>
      </c>
      <c r="AB1389">
        <v>0</v>
      </c>
      <c r="AC1389" t="s">
        <v>1049</v>
      </c>
      <c r="AG1389">
        <v>0</v>
      </c>
      <c r="AI1389">
        <v>43.84772985</v>
      </c>
      <c r="AJ1389" t="s">
        <v>973</v>
      </c>
      <c r="AL1389">
        <v>-105.25475848</v>
      </c>
      <c r="AN1389" t="s">
        <v>1341</v>
      </c>
      <c r="AO1389">
        <v>1.93719925853926</v>
      </c>
      <c r="AP1389" t="s">
        <v>1521</v>
      </c>
      <c r="AQ1389">
        <v>2018</v>
      </c>
      <c r="AR1389">
        <v>47</v>
      </c>
    </row>
    <row r="1390" spans="1:44">
      <c r="A1390" t="s">
        <v>44</v>
      </c>
      <c r="B1390" s="2">
        <v>43404</v>
      </c>
      <c r="C1390" s="2">
        <v>43448</v>
      </c>
      <c r="D1390" t="s">
        <v>127</v>
      </c>
      <c r="E1390">
        <v>48</v>
      </c>
      <c r="F1390" t="s">
        <v>227</v>
      </c>
      <c r="G1390" t="s">
        <v>300</v>
      </c>
      <c r="J1390">
        <v>327.23001098</v>
      </c>
      <c r="K1390">
        <v>27</v>
      </c>
      <c r="L1390">
        <v>45</v>
      </c>
      <c r="M1390" t="s">
        <v>332</v>
      </c>
      <c r="N1390">
        <v>70</v>
      </c>
      <c r="O1390" t="s">
        <v>333</v>
      </c>
      <c r="P1390" t="s">
        <v>503</v>
      </c>
      <c r="Q1390" t="s">
        <v>829</v>
      </c>
      <c r="R1390" t="s">
        <v>956</v>
      </c>
      <c r="S1390" s="2">
        <v>43404</v>
      </c>
      <c r="T1390" t="s">
        <v>962</v>
      </c>
      <c r="U1390">
        <v>0</v>
      </c>
      <c r="V1390" t="s">
        <v>973</v>
      </c>
      <c r="X1390">
        <v>0</v>
      </c>
      <c r="AA1390">
        <v>0</v>
      </c>
      <c r="AB1390">
        <v>0</v>
      </c>
      <c r="AC1390" t="s">
        <v>1049</v>
      </c>
      <c r="AG1390">
        <v>0</v>
      </c>
      <c r="AI1390">
        <v>43.84772985</v>
      </c>
      <c r="AJ1390" t="s">
        <v>973</v>
      </c>
      <c r="AL1390">
        <v>-105.25475848</v>
      </c>
      <c r="AN1390" t="s">
        <v>1341</v>
      </c>
      <c r="AO1390">
        <v>1.93719925853926</v>
      </c>
      <c r="AP1390" t="s">
        <v>1521</v>
      </c>
      <c r="AQ1390">
        <v>2018</v>
      </c>
      <c r="AR1390">
        <v>47</v>
      </c>
    </row>
    <row r="1391" spans="1:44">
      <c r="A1391" t="s">
        <v>44</v>
      </c>
      <c r="B1391" s="2">
        <v>43404</v>
      </c>
      <c r="C1391" s="2">
        <v>43448</v>
      </c>
      <c r="D1391" t="s">
        <v>127</v>
      </c>
      <c r="E1391">
        <v>48</v>
      </c>
      <c r="F1391" t="s">
        <v>227</v>
      </c>
      <c r="G1391" t="s">
        <v>300</v>
      </c>
      <c r="J1391">
        <v>327.23001098</v>
      </c>
      <c r="K1391">
        <v>27</v>
      </c>
      <c r="L1391">
        <v>45</v>
      </c>
      <c r="M1391" t="s">
        <v>332</v>
      </c>
      <c r="N1391">
        <v>70</v>
      </c>
      <c r="O1391" t="s">
        <v>333</v>
      </c>
      <c r="P1391" t="s">
        <v>503</v>
      </c>
      <c r="Q1391" t="s">
        <v>829</v>
      </c>
      <c r="R1391" t="s">
        <v>956</v>
      </c>
      <c r="S1391" s="2">
        <v>43404</v>
      </c>
      <c r="T1391" t="s">
        <v>962</v>
      </c>
      <c r="U1391">
        <v>0</v>
      </c>
      <c r="V1391" t="s">
        <v>973</v>
      </c>
      <c r="X1391">
        <v>0</v>
      </c>
      <c r="AA1391">
        <v>0</v>
      </c>
      <c r="AB1391">
        <v>0</v>
      </c>
      <c r="AC1391" t="s">
        <v>1049</v>
      </c>
      <c r="AG1391">
        <v>0</v>
      </c>
      <c r="AI1391">
        <v>43.84772985</v>
      </c>
      <c r="AJ1391" t="s">
        <v>973</v>
      </c>
      <c r="AL1391">
        <v>-105.25475848</v>
      </c>
      <c r="AN1391" t="s">
        <v>1341</v>
      </c>
      <c r="AO1391">
        <v>1.93719925853926</v>
      </c>
      <c r="AP1391" t="s">
        <v>1521</v>
      </c>
      <c r="AQ1391">
        <v>2018</v>
      </c>
      <c r="AR1391">
        <v>47</v>
      </c>
    </row>
    <row r="1392" spans="1:44">
      <c r="A1392" t="s">
        <v>44</v>
      </c>
      <c r="B1392" s="2">
        <v>43404</v>
      </c>
      <c r="C1392" s="2">
        <v>43448</v>
      </c>
      <c r="D1392" t="s">
        <v>127</v>
      </c>
      <c r="E1392">
        <v>48</v>
      </c>
      <c r="F1392" t="s">
        <v>227</v>
      </c>
      <c r="G1392" t="s">
        <v>300</v>
      </c>
      <c r="J1392">
        <v>327.23001098</v>
      </c>
      <c r="K1392">
        <v>27</v>
      </c>
      <c r="L1392">
        <v>45</v>
      </c>
      <c r="M1392" t="s">
        <v>332</v>
      </c>
      <c r="N1392">
        <v>70</v>
      </c>
      <c r="O1392" t="s">
        <v>333</v>
      </c>
      <c r="P1392" t="s">
        <v>503</v>
      </c>
      <c r="Q1392" t="s">
        <v>829</v>
      </c>
      <c r="R1392" t="s">
        <v>956</v>
      </c>
      <c r="S1392" s="2">
        <v>43404</v>
      </c>
      <c r="T1392" t="s">
        <v>962</v>
      </c>
      <c r="U1392">
        <v>0</v>
      </c>
      <c r="V1392" t="s">
        <v>973</v>
      </c>
      <c r="X1392">
        <v>0</v>
      </c>
      <c r="AA1392">
        <v>0</v>
      </c>
      <c r="AB1392">
        <v>0</v>
      </c>
      <c r="AC1392" t="s">
        <v>1049</v>
      </c>
      <c r="AG1392">
        <v>0</v>
      </c>
      <c r="AI1392">
        <v>43.84772985</v>
      </c>
      <c r="AJ1392" t="s">
        <v>973</v>
      </c>
      <c r="AL1392">
        <v>-105.25475848</v>
      </c>
      <c r="AN1392" t="s">
        <v>1341</v>
      </c>
      <c r="AO1392">
        <v>1.93719925853926</v>
      </c>
      <c r="AP1392" t="s">
        <v>1521</v>
      </c>
      <c r="AQ1392">
        <v>2018</v>
      </c>
      <c r="AR1392">
        <v>47</v>
      </c>
    </row>
    <row r="1393" spans="1:44">
      <c r="A1393" t="s">
        <v>44</v>
      </c>
      <c r="B1393" s="2">
        <v>43405</v>
      </c>
      <c r="C1393" s="2">
        <v>43448</v>
      </c>
      <c r="D1393" t="s">
        <v>63</v>
      </c>
      <c r="E1393">
        <v>48</v>
      </c>
      <c r="F1393" t="s">
        <v>228</v>
      </c>
      <c r="G1393" t="s">
        <v>300</v>
      </c>
      <c r="J1393">
        <v>327.23001098</v>
      </c>
      <c r="K1393">
        <v>27</v>
      </c>
      <c r="L1393">
        <v>45</v>
      </c>
      <c r="M1393" t="s">
        <v>332</v>
      </c>
      <c r="N1393">
        <v>70</v>
      </c>
      <c r="O1393" t="s">
        <v>333</v>
      </c>
      <c r="P1393" t="s">
        <v>504</v>
      </c>
      <c r="Q1393" t="s">
        <v>830</v>
      </c>
      <c r="R1393" t="s">
        <v>956</v>
      </c>
      <c r="S1393" s="2">
        <v>43405</v>
      </c>
      <c r="T1393" t="s">
        <v>962</v>
      </c>
      <c r="U1393">
        <v>0</v>
      </c>
      <c r="V1393" t="s">
        <v>973</v>
      </c>
      <c r="X1393">
        <v>0</v>
      </c>
      <c r="AA1393">
        <v>0</v>
      </c>
      <c r="AB1393">
        <v>0</v>
      </c>
      <c r="AC1393" t="s">
        <v>1049</v>
      </c>
      <c r="AG1393">
        <v>0</v>
      </c>
      <c r="AI1393">
        <v>43.84772985</v>
      </c>
      <c r="AJ1393" t="s">
        <v>973</v>
      </c>
      <c r="AL1393">
        <v>-105.25475848</v>
      </c>
      <c r="AN1393" t="s">
        <v>1341</v>
      </c>
      <c r="AO1393">
        <v>1.93719925853926</v>
      </c>
      <c r="AP1393" t="s">
        <v>1521</v>
      </c>
      <c r="AQ1393">
        <v>2018</v>
      </c>
      <c r="AR1393">
        <v>47</v>
      </c>
    </row>
    <row r="1394" spans="1:44">
      <c r="A1394" t="s">
        <v>44</v>
      </c>
      <c r="B1394" s="2">
        <v>43405</v>
      </c>
      <c r="C1394" s="2">
        <v>43448</v>
      </c>
      <c r="D1394" t="s">
        <v>63</v>
      </c>
      <c r="E1394">
        <v>48</v>
      </c>
      <c r="F1394" t="s">
        <v>228</v>
      </c>
      <c r="G1394" t="s">
        <v>300</v>
      </c>
      <c r="J1394">
        <v>327.23001098</v>
      </c>
      <c r="K1394">
        <v>27</v>
      </c>
      <c r="L1394">
        <v>45</v>
      </c>
      <c r="M1394" t="s">
        <v>332</v>
      </c>
      <c r="N1394">
        <v>70</v>
      </c>
      <c r="O1394" t="s">
        <v>333</v>
      </c>
      <c r="P1394" t="s">
        <v>504</v>
      </c>
      <c r="Q1394" t="s">
        <v>830</v>
      </c>
      <c r="R1394" t="s">
        <v>956</v>
      </c>
      <c r="S1394" s="2">
        <v>43405</v>
      </c>
      <c r="T1394" t="s">
        <v>962</v>
      </c>
      <c r="U1394">
        <v>0</v>
      </c>
      <c r="V1394" t="s">
        <v>973</v>
      </c>
      <c r="X1394">
        <v>0</v>
      </c>
      <c r="AA1394">
        <v>0</v>
      </c>
      <c r="AB1394">
        <v>0</v>
      </c>
      <c r="AC1394" t="s">
        <v>1049</v>
      </c>
      <c r="AG1394">
        <v>0</v>
      </c>
      <c r="AI1394">
        <v>43.84772985</v>
      </c>
      <c r="AJ1394" t="s">
        <v>973</v>
      </c>
      <c r="AL1394">
        <v>-105.25475848</v>
      </c>
      <c r="AN1394" t="s">
        <v>1341</v>
      </c>
      <c r="AO1394">
        <v>1.93719925853926</v>
      </c>
      <c r="AP1394" t="s">
        <v>1521</v>
      </c>
      <c r="AQ1394">
        <v>2018</v>
      </c>
      <c r="AR1394">
        <v>47</v>
      </c>
    </row>
    <row r="1395" spans="1:44">
      <c r="A1395" t="s">
        <v>44</v>
      </c>
      <c r="B1395" s="2">
        <v>43405</v>
      </c>
      <c r="C1395" s="2">
        <v>43448</v>
      </c>
      <c r="D1395" t="s">
        <v>63</v>
      </c>
      <c r="E1395">
        <v>48</v>
      </c>
      <c r="F1395" t="s">
        <v>228</v>
      </c>
      <c r="G1395" t="s">
        <v>300</v>
      </c>
      <c r="J1395">
        <v>327.23001098</v>
      </c>
      <c r="K1395">
        <v>27</v>
      </c>
      <c r="L1395">
        <v>45</v>
      </c>
      <c r="M1395" t="s">
        <v>332</v>
      </c>
      <c r="N1395">
        <v>70</v>
      </c>
      <c r="O1395" t="s">
        <v>333</v>
      </c>
      <c r="P1395" t="s">
        <v>504</v>
      </c>
      <c r="Q1395" t="s">
        <v>830</v>
      </c>
      <c r="R1395" t="s">
        <v>956</v>
      </c>
      <c r="S1395" s="2">
        <v>43405</v>
      </c>
      <c r="T1395" t="s">
        <v>962</v>
      </c>
      <c r="U1395">
        <v>0</v>
      </c>
      <c r="V1395" t="s">
        <v>973</v>
      </c>
      <c r="X1395">
        <v>0</v>
      </c>
      <c r="AA1395">
        <v>0</v>
      </c>
      <c r="AB1395">
        <v>0</v>
      </c>
      <c r="AC1395" t="s">
        <v>1049</v>
      </c>
      <c r="AG1395">
        <v>0</v>
      </c>
      <c r="AI1395">
        <v>43.84772985</v>
      </c>
      <c r="AJ1395" t="s">
        <v>973</v>
      </c>
      <c r="AL1395">
        <v>-105.25475848</v>
      </c>
      <c r="AN1395" t="s">
        <v>1341</v>
      </c>
      <c r="AO1395">
        <v>1.93719925853926</v>
      </c>
      <c r="AP1395" t="s">
        <v>1521</v>
      </c>
      <c r="AQ1395">
        <v>2018</v>
      </c>
      <c r="AR1395">
        <v>47</v>
      </c>
    </row>
    <row r="1396" spans="1:44">
      <c r="A1396" t="s">
        <v>44</v>
      </c>
      <c r="B1396" s="2">
        <v>43405</v>
      </c>
      <c r="C1396" s="2">
        <v>43448</v>
      </c>
      <c r="D1396" t="s">
        <v>63</v>
      </c>
      <c r="E1396">
        <v>48</v>
      </c>
      <c r="F1396" t="s">
        <v>228</v>
      </c>
      <c r="G1396" t="s">
        <v>300</v>
      </c>
      <c r="J1396">
        <v>327.23001098</v>
      </c>
      <c r="K1396">
        <v>27</v>
      </c>
      <c r="L1396">
        <v>45</v>
      </c>
      <c r="M1396" t="s">
        <v>332</v>
      </c>
      <c r="N1396">
        <v>70</v>
      </c>
      <c r="O1396" t="s">
        <v>333</v>
      </c>
      <c r="P1396" t="s">
        <v>504</v>
      </c>
      <c r="Q1396" t="s">
        <v>830</v>
      </c>
      <c r="R1396" t="s">
        <v>956</v>
      </c>
      <c r="S1396" s="2">
        <v>43405</v>
      </c>
      <c r="T1396" t="s">
        <v>962</v>
      </c>
      <c r="U1396">
        <v>0</v>
      </c>
      <c r="V1396" t="s">
        <v>973</v>
      </c>
      <c r="X1396">
        <v>0</v>
      </c>
      <c r="AA1396">
        <v>0</v>
      </c>
      <c r="AB1396">
        <v>0</v>
      </c>
      <c r="AC1396" t="s">
        <v>1049</v>
      </c>
      <c r="AG1396">
        <v>0</v>
      </c>
      <c r="AI1396">
        <v>43.84772985</v>
      </c>
      <c r="AJ1396" t="s">
        <v>973</v>
      </c>
      <c r="AL1396">
        <v>-105.25475848</v>
      </c>
      <c r="AN1396" t="s">
        <v>1341</v>
      </c>
      <c r="AO1396">
        <v>1.93719925853926</v>
      </c>
      <c r="AP1396" t="s">
        <v>1521</v>
      </c>
      <c r="AQ1396">
        <v>2018</v>
      </c>
      <c r="AR1396">
        <v>47</v>
      </c>
    </row>
    <row r="1397" spans="1:44">
      <c r="A1397" t="s">
        <v>44</v>
      </c>
      <c r="B1397" s="2">
        <v>43405</v>
      </c>
      <c r="C1397" s="2">
        <v>43448</v>
      </c>
      <c r="D1397" t="s">
        <v>63</v>
      </c>
      <c r="E1397">
        <v>48</v>
      </c>
      <c r="F1397" t="s">
        <v>228</v>
      </c>
      <c r="G1397" t="s">
        <v>300</v>
      </c>
      <c r="J1397">
        <v>327.23001098</v>
      </c>
      <c r="K1397">
        <v>27</v>
      </c>
      <c r="L1397">
        <v>45</v>
      </c>
      <c r="M1397" t="s">
        <v>332</v>
      </c>
      <c r="N1397">
        <v>70</v>
      </c>
      <c r="O1397" t="s">
        <v>333</v>
      </c>
      <c r="P1397" t="s">
        <v>504</v>
      </c>
      <c r="Q1397" t="s">
        <v>830</v>
      </c>
      <c r="R1397" t="s">
        <v>956</v>
      </c>
      <c r="S1397" s="2">
        <v>43405</v>
      </c>
      <c r="T1397" t="s">
        <v>962</v>
      </c>
      <c r="U1397">
        <v>0</v>
      </c>
      <c r="V1397" t="s">
        <v>973</v>
      </c>
      <c r="X1397">
        <v>0</v>
      </c>
      <c r="AA1397">
        <v>0</v>
      </c>
      <c r="AB1397">
        <v>0</v>
      </c>
      <c r="AC1397" t="s">
        <v>1049</v>
      </c>
      <c r="AG1397">
        <v>0</v>
      </c>
      <c r="AI1397">
        <v>43.84772985</v>
      </c>
      <c r="AJ1397" t="s">
        <v>973</v>
      </c>
      <c r="AL1397">
        <v>-105.25475848</v>
      </c>
      <c r="AN1397" t="s">
        <v>1341</v>
      </c>
      <c r="AO1397">
        <v>1.93719925853926</v>
      </c>
      <c r="AP1397" t="s">
        <v>1521</v>
      </c>
      <c r="AQ1397">
        <v>2018</v>
      </c>
      <c r="AR1397">
        <v>47</v>
      </c>
    </row>
    <row r="1398" spans="1:44">
      <c r="A1398" t="s">
        <v>44</v>
      </c>
      <c r="B1398" s="2">
        <v>43405</v>
      </c>
      <c r="C1398" s="2">
        <v>43448</v>
      </c>
      <c r="D1398" t="s">
        <v>63</v>
      </c>
      <c r="E1398">
        <v>48</v>
      </c>
      <c r="F1398" t="s">
        <v>228</v>
      </c>
      <c r="G1398" t="s">
        <v>300</v>
      </c>
      <c r="J1398">
        <v>327.23001098</v>
      </c>
      <c r="K1398">
        <v>27</v>
      </c>
      <c r="L1398">
        <v>45</v>
      </c>
      <c r="M1398" t="s">
        <v>332</v>
      </c>
      <c r="N1398">
        <v>70</v>
      </c>
      <c r="O1398" t="s">
        <v>333</v>
      </c>
      <c r="P1398" t="s">
        <v>504</v>
      </c>
      <c r="Q1398" t="s">
        <v>830</v>
      </c>
      <c r="R1398" t="s">
        <v>956</v>
      </c>
      <c r="S1398" s="2">
        <v>43405</v>
      </c>
      <c r="T1398" t="s">
        <v>962</v>
      </c>
      <c r="U1398">
        <v>0</v>
      </c>
      <c r="V1398" t="s">
        <v>973</v>
      </c>
      <c r="X1398">
        <v>0</v>
      </c>
      <c r="AA1398">
        <v>0</v>
      </c>
      <c r="AB1398">
        <v>0</v>
      </c>
      <c r="AC1398" t="s">
        <v>1049</v>
      </c>
      <c r="AG1398">
        <v>0</v>
      </c>
      <c r="AI1398">
        <v>43.84772985</v>
      </c>
      <c r="AJ1398" t="s">
        <v>973</v>
      </c>
      <c r="AL1398">
        <v>-105.25475848</v>
      </c>
      <c r="AN1398" t="s">
        <v>1341</v>
      </c>
      <c r="AO1398">
        <v>1.93719925853926</v>
      </c>
      <c r="AP1398" t="s">
        <v>1521</v>
      </c>
      <c r="AQ1398">
        <v>2018</v>
      </c>
      <c r="AR1398">
        <v>47</v>
      </c>
    </row>
    <row r="1399" spans="1:44">
      <c r="A1399" t="s">
        <v>44</v>
      </c>
      <c r="B1399" s="2">
        <v>43405</v>
      </c>
      <c r="C1399" s="2">
        <v>43448</v>
      </c>
      <c r="D1399" t="s">
        <v>63</v>
      </c>
      <c r="E1399">
        <v>48</v>
      </c>
      <c r="F1399" t="s">
        <v>228</v>
      </c>
      <c r="G1399" t="s">
        <v>300</v>
      </c>
      <c r="J1399">
        <v>327.23001098</v>
      </c>
      <c r="K1399">
        <v>27</v>
      </c>
      <c r="L1399">
        <v>45</v>
      </c>
      <c r="M1399" t="s">
        <v>332</v>
      </c>
      <c r="N1399">
        <v>70</v>
      </c>
      <c r="O1399" t="s">
        <v>333</v>
      </c>
      <c r="P1399" t="s">
        <v>504</v>
      </c>
      <c r="Q1399" t="s">
        <v>830</v>
      </c>
      <c r="R1399" t="s">
        <v>956</v>
      </c>
      <c r="S1399" s="2">
        <v>43405</v>
      </c>
      <c r="T1399" t="s">
        <v>962</v>
      </c>
      <c r="U1399">
        <v>0</v>
      </c>
      <c r="V1399" t="s">
        <v>973</v>
      </c>
      <c r="X1399">
        <v>0</v>
      </c>
      <c r="AA1399">
        <v>0</v>
      </c>
      <c r="AB1399">
        <v>0</v>
      </c>
      <c r="AC1399" t="s">
        <v>1049</v>
      </c>
      <c r="AG1399">
        <v>0</v>
      </c>
      <c r="AI1399">
        <v>43.84772985</v>
      </c>
      <c r="AJ1399" t="s">
        <v>973</v>
      </c>
      <c r="AL1399">
        <v>-105.25475848</v>
      </c>
      <c r="AN1399" t="s">
        <v>1341</v>
      </c>
      <c r="AO1399">
        <v>1.93719925853926</v>
      </c>
      <c r="AP1399" t="s">
        <v>1521</v>
      </c>
      <c r="AQ1399">
        <v>2018</v>
      </c>
      <c r="AR1399">
        <v>47</v>
      </c>
    </row>
    <row r="1400" spans="1:44">
      <c r="A1400" t="s">
        <v>44</v>
      </c>
      <c r="B1400" s="2">
        <v>43405</v>
      </c>
      <c r="C1400" s="2">
        <v>43448</v>
      </c>
      <c r="D1400" t="s">
        <v>63</v>
      </c>
      <c r="E1400">
        <v>48</v>
      </c>
      <c r="F1400" t="s">
        <v>228</v>
      </c>
      <c r="G1400" t="s">
        <v>300</v>
      </c>
      <c r="J1400">
        <v>327.23001098</v>
      </c>
      <c r="K1400">
        <v>27</v>
      </c>
      <c r="L1400">
        <v>45</v>
      </c>
      <c r="M1400" t="s">
        <v>332</v>
      </c>
      <c r="N1400">
        <v>70</v>
      </c>
      <c r="O1400" t="s">
        <v>333</v>
      </c>
      <c r="P1400" t="s">
        <v>504</v>
      </c>
      <c r="Q1400" t="s">
        <v>830</v>
      </c>
      <c r="R1400" t="s">
        <v>956</v>
      </c>
      <c r="S1400" s="2">
        <v>43405</v>
      </c>
      <c r="T1400" t="s">
        <v>962</v>
      </c>
      <c r="U1400">
        <v>0</v>
      </c>
      <c r="V1400" t="s">
        <v>973</v>
      </c>
      <c r="X1400">
        <v>0</v>
      </c>
      <c r="AA1400">
        <v>0</v>
      </c>
      <c r="AB1400">
        <v>0</v>
      </c>
      <c r="AC1400" t="s">
        <v>1049</v>
      </c>
      <c r="AG1400">
        <v>0</v>
      </c>
      <c r="AI1400">
        <v>43.84772985</v>
      </c>
      <c r="AJ1400" t="s">
        <v>973</v>
      </c>
      <c r="AL1400">
        <v>-105.25475848</v>
      </c>
      <c r="AN1400" t="s">
        <v>1341</v>
      </c>
      <c r="AO1400">
        <v>1.93719925853926</v>
      </c>
      <c r="AP1400" t="s">
        <v>1521</v>
      </c>
      <c r="AQ1400">
        <v>2018</v>
      </c>
      <c r="AR1400">
        <v>47</v>
      </c>
    </row>
    <row r="1401" spans="1:44">
      <c r="A1401" t="s">
        <v>44</v>
      </c>
      <c r="B1401" s="2">
        <v>43405</v>
      </c>
      <c r="C1401" s="2">
        <v>43448</v>
      </c>
      <c r="D1401" t="s">
        <v>63</v>
      </c>
      <c r="E1401">
        <v>48</v>
      </c>
      <c r="F1401" t="s">
        <v>228</v>
      </c>
      <c r="G1401" t="s">
        <v>300</v>
      </c>
      <c r="J1401">
        <v>327.23001098</v>
      </c>
      <c r="K1401">
        <v>27</v>
      </c>
      <c r="L1401">
        <v>45</v>
      </c>
      <c r="M1401" t="s">
        <v>332</v>
      </c>
      <c r="N1401">
        <v>70</v>
      </c>
      <c r="O1401" t="s">
        <v>333</v>
      </c>
      <c r="P1401" t="s">
        <v>504</v>
      </c>
      <c r="Q1401" t="s">
        <v>830</v>
      </c>
      <c r="R1401" t="s">
        <v>956</v>
      </c>
      <c r="S1401" s="2">
        <v>43405</v>
      </c>
      <c r="T1401" t="s">
        <v>962</v>
      </c>
      <c r="U1401">
        <v>0</v>
      </c>
      <c r="V1401" t="s">
        <v>973</v>
      </c>
      <c r="X1401">
        <v>0</v>
      </c>
      <c r="AA1401">
        <v>0</v>
      </c>
      <c r="AB1401">
        <v>0</v>
      </c>
      <c r="AC1401" t="s">
        <v>1049</v>
      </c>
      <c r="AG1401">
        <v>0</v>
      </c>
      <c r="AI1401">
        <v>43.84772985</v>
      </c>
      <c r="AJ1401" t="s">
        <v>973</v>
      </c>
      <c r="AL1401">
        <v>-105.25475848</v>
      </c>
      <c r="AN1401" t="s">
        <v>1341</v>
      </c>
      <c r="AO1401">
        <v>1.93719925853926</v>
      </c>
      <c r="AP1401" t="s">
        <v>1521</v>
      </c>
      <c r="AQ1401">
        <v>2018</v>
      </c>
      <c r="AR1401">
        <v>47</v>
      </c>
    </row>
    <row r="1402" spans="1:44">
      <c r="A1402" t="s">
        <v>44</v>
      </c>
      <c r="B1402" s="2">
        <v>43405</v>
      </c>
      <c r="C1402" s="2">
        <v>43448</v>
      </c>
      <c r="D1402" t="s">
        <v>63</v>
      </c>
      <c r="E1402">
        <v>48</v>
      </c>
      <c r="F1402" t="s">
        <v>229</v>
      </c>
      <c r="G1402" t="s">
        <v>300</v>
      </c>
      <c r="J1402">
        <v>327.23001098</v>
      </c>
      <c r="K1402">
        <v>27</v>
      </c>
      <c r="L1402">
        <v>45</v>
      </c>
      <c r="M1402" t="s">
        <v>332</v>
      </c>
      <c r="N1402">
        <v>70</v>
      </c>
      <c r="O1402" t="s">
        <v>333</v>
      </c>
      <c r="P1402" t="s">
        <v>505</v>
      </c>
      <c r="Q1402" t="s">
        <v>831</v>
      </c>
      <c r="R1402" t="s">
        <v>956</v>
      </c>
      <c r="S1402" s="2">
        <v>43405</v>
      </c>
      <c r="T1402" t="s">
        <v>962</v>
      </c>
      <c r="U1402">
        <v>0</v>
      </c>
      <c r="V1402" t="s">
        <v>973</v>
      </c>
      <c r="X1402">
        <v>0</v>
      </c>
      <c r="AA1402">
        <v>0</v>
      </c>
      <c r="AB1402">
        <v>0</v>
      </c>
      <c r="AC1402" t="s">
        <v>1049</v>
      </c>
      <c r="AG1402">
        <v>0</v>
      </c>
      <c r="AI1402">
        <v>43.84772985</v>
      </c>
      <c r="AJ1402" t="s">
        <v>973</v>
      </c>
      <c r="AL1402">
        <v>-105.25475848</v>
      </c>
      <c r="AN1402" t="s">
        <v>1341</v>
      </c>
      <c r="AO1402">
        <v>1.93719925853926</v>
      </c>
      <c r="AP1402" t="s">
        <v>1521</v>
      </c>
      <c r="AQ1402">
        <v>2018</v>
      </c>
      <c r="AR1402">
        <v>47</v>
      </c>
    </row>
    <row r="1403" spans="1:44">
      <c r="A1403" t="s">
        <v>44</v>
      </c>
      <c r="B1403" s="2">
        <v>43405</v>
      </c>
      <c r="C1403" s="2">
        <v>43448</v>
      </c>
      <c r="D1403" t="s">
        <v>63</v>
      </c>
      <c r="E1403">
        <v>48</v>
      </c>
      <c r="F1403" t="s">
        <v>229</v>
      </c>
      <c r="G1403" t="s">
        <v>300</v>
      </c>
      <c r="J1403">
        <v>327.23001098</v>
      </c>
      <c r="K1403">
        <v>27</v>
      </c>
      <c r="L1403">
        <v>45</v>
      </c>
      <c r="M1403" t="s">
        <v>332</v>
      </c>
      <c r="N1403">
        <v>70</v>
      </c>
      <c r="O1403" t="s">
        <v>333</v>
      </c>
      <c r="P1403" t="s">
        <v>505</v>
      </c>
      <c r="Q1403" t="s">
        <v>831</v>
      </c>
      <c r="R1403" t="s">
        <v>956</v>
      </c>
      <c r="S1403" s="2">
        <v>43405</v>
      </c>
      <c r="T1403" t="s">
        <v>962</v>
      </c>
      <c r="U1403">
        <v>0</v>
      </c>
      <c r="V1403" t="s">
        <v>973</v>
      </c>
      <c r="X1403">
        <v>0</v>
      </c>
      <c r="AA1403">
        <v>0</v>
      </c>
      <c r="AB1403">
        <v>0</v>
      </c>
      <c r="AC1403" t="s">
        <v>1049</v>
      </c>
      <c r="AG1403">
        <v>0</v>
      </c>
      <c r="AI1403">
        <v>43.84772985</v>
      </c>
      <c r="AJ1403" t="s">
        <v>973</v>
      </c>
      <c r="AL1403">
        <v>-105.25475848</v>
      </c>
      <c r="AN1403" t="s">
        <v>1341</v>
      </c>
      <c r="AO1403">
        <v>1.93719925853926</v>
      </c>
      <c r="AP1403" t="s">
        <v>1521</v>
      </c>
      <c r="AQ1403">
        <v>2018</v>
      </c>
      <c r="AR1403">
        <v>47</v>
      </c>
    </row>
    <row r="1404" spans="1:44">
      <c r="A1404" t="s">
        <v>44</v>
      </c>
      <c r="B1404" s="2">
        <v>43405</v>
      </c>
      <c r="C1404" s="2">
        <v>43448</v>
      </c>
      <c r="D1404" t="s">
        <v>63</v>
      </c>
      <c r="E1404">
        <v>48</v>
      </c>
      <c r="F1404" t="s">
        <v>229</v>
      </c>
      <c r="G1404" t="s">
        <v>300</v>
      </c>
      <c r="J1404">
        <v>327.23001098</v>
      </c>
      <c r="K1404">
        <v>27</v>
      </c>
      <c r="L1404">
        <v>45</v>
      </c>
      <c r="M1404" t="s">
        <v>332</v>
      </c>
      <c r="N1404">
        <v>70</v>
      </c>
      <c r="O1404" t="s">
        <v>333</v>
      </c>
      <c r="P1404" t="s">
        <v>505</v>
      </c>
      <c r="Q1404" t="s">
        <v>831</v>
      </c>
      <c r="R1404" t="s">
        <v>956</v>
      </c>
      <c r="S1404" s="2">
        <v>43405</v>
      </c>
      <c r="T1404" t="s">
        <v>962</v>
      </c>
      <c r="U1404">
        <v>0</v>
      </c>
      <c r="V1404" t="s">
        <v>973</v>
      </c>
      <c r="X1404">
        <v>0</v>
      </c>
      <c r="AA1404">
        <v>0</v>
      </c>
      <c r="AB1404">
        <v>0</v>
      </c>
      <c r="AC1404" t="s">
        <v>1049</v>
      </c>
      <c r="AG1404">
        <v>0</v>
      </c>
      <c r="AI1404">
        <v>43.84772985</v>
      </c>
      <c r="AJ1404" t="s">
        <v>973</v>
      </c>
      <c r="AL1404">
        <v>-105.25475848</v>
      </c>
      <c r="AN1404" t="s">
        <v>1341</v>
      </c>
      <c r="AO1404">
        <v>1.93719925853926</v>
      </c>
      <c r="AP1404" t="s">
        <v>1521</v>
      </c>
      <c r="AQ1404">
        <v>2018</v>
      </c>
      <c r="AR1404">
        <v>47</v>
      </c>
    </row>
    <row r="1405" spans="1:44">
      <c r="A1405" t="s">
        <v>44</v>
      </c>
      <c r="B1405" s="2">
        <v>43405</v>
      </c>
      <c r="C1405" s="2">
        <v>43448</v>
      </c>
      <c r="D1405" t="s">
        <v>63</v>
      </c>
      <c r="E1405">
        <v>48</v>
      </c>
      <c r="F1405" t="s">
        <v>229</v>
      </c>
      <c r="G1405" t="s">
        <v>300</v>
      </c>
      <c r="J1405">
        <v>327.23001098</v>
      </c>
      <c r="K1405">
        <v>27</v>
      </c>
      <c r="L1405">
        <v>45</v>
      </c>
      <c r="M1405" t="s">
        <v>332</v>
      </c>
      <c r="N1405">
        <v>70</v>
      </c>
      <c r="O1405" t="s">
        <v>333</v>
      </c>
      <c r="P1405" t="s">
        <v>505</v>
      </c>
      <c r="Q1405" t="s">
        <v>831</v>
      </c>
      <c r="R1405" t="s">
        <v>956</v>
      </c>
      <c r="S1405" s="2">
        <v>43405</v>
      </c>
      <c r="T1405" t="s">
        <v>962</v>
      </c>
      <c r="U1405">
        <v>0</v>
      </c>
      <c r="V1405" t="s">
        <v>973</v>
      </c>
      <c r="X1405">
        <v>0</v>
      </c>
      <c r="AA1405">
        <v>0</v>
      </c>
      <c r="AB1405">
        <v>0</v>
      </c>
      <c r="AC1405" t="s">
        <v>1049</v>
      </c>
      <c r="AG1405">
        <v>0</v>
      </c>
      <c r="AI1405">
        <v>43.84772985</v>
      </c>
      <c r="AJ1405" t="s">
        <v>973</v>
      </c>
      <c r="AL1405">
        <v>-105.25475848</v>
      </c>
      <c r="AN1405" t="s">
        <v>1341</v>
      </c>
      <c r="AO1405">
        <v>1.93719925853926</v>
      </c>
      <c r="AP1405" t="s">
        <v>1521</v>
      </c>
      <c r="AQ1405">
        <v>2018</v>
      </c>
      <c r="AR1405">
        <v>47</v>
      </c>
    </row>
    <row r="1406" spans="1:44">
      <c r="A1406" t="s">
        <v>44</v>
      </c>
      <c r="B1406" s="2">
        <v>43405</v>
      </c>
      <c r="C1406" s="2">
        <v>43448</v>
      </c>
      <c r="D1406" t="s">
        <v>63</v>
      </c>
      <c r="E1406">
        <v>48</v>
      </c>
      <c r="F1406" t="s">
        <v>229</v>
      </c>
      <c r="G1406" t="s">
        <v>300</v>
      </c>
      <c r="J1406">
        <v>327.23001098</v>
      </c>
      <c r="K1406">
        <v>27</v>
      </c>
      <c r="L1406">
        <v>45</v>
      </c>
      <c r="M1406" t="s">
        <v>332</v>
      </c>
      <c r="N1406">
        <v>70</v>
      </c>
      <c r="O1406" t="s">
        <v>333</v>
      </c>
      <c r="P1406" t="s">
        <v>505</v>
      </c>
      <c r="Q1406" t="s">
        <v>831</v>
      </c>
      <c r="R1406" t="s">
        <v>956</v>
      </c>
      <c r="S1406" s="2">
        <v>43405</v>
      </c>
      <c r="T1406" t="s">
        <v>962</v>
      </c>
      <c r="U1406">
        <v>0</v>
      </c>
      <c r="V1406" t="s">
        <v>973</v>
      </c>
      <c r="X1406">
        <v>0</v>
      </c>
      <c r="AA1406">
        <v>0</v>
      </c>
      <c r="AB1406">
        <v>0</v>
      </c>
      <c r="AC1406" t="s">
        <v>1049</v>
      </c>
      <c r="AG1406">
        <v>0</v>
      </c>
      <c r="AI1406">
        <v>43.84772985</v>
      </c>
      <c r="AJ1406" t="s">
        <v>973</v>
      </c>
      <c r="AL1406">
        <v>-105.25475848</v>
      </c>
      <c r="AN1406" t="s">
        <v>1341</v>
      </c>
      <c r="AO1406">
        <v>1.93719925853926</v>
      </c>
      <c r="AP1406" t="s">
        <v>1521</v>
      </c>
      <c r="AQ1406">
        <v>2018</v>
      </c>
      <c r="AR1406">
        <v>47</v>
      </c>
    </row>
    <row r="1407" spans="1:44">
      <c r="A1407" t="s">
        <v>44</v>
      </c>
      <c r="B1407" s="2">
        <v>43405</v>
      </c>
      <c r="C1407" s="2">
        <v>43448</v>
      </c>
      <c r="D1407" t="s">
        <v>63</v>
      </c>
      <c r="E1407">
        <v>48</v>
      </c>
      <c r="F1407" t="s">
        <v>229</v>
      </c>
      <c r="G1407" t="s">
        <v>300</v>
      </c>
      <c r="J1407">
        <v>327.23001098</v>
      </c>
      <c r="K1407">
        <v>27</v>
      </c>
      <c r="L1407">
        <v>45</v>
      </c>
      <c r="M1407" t="s">
        <v>332</v>
      </c>
      <c r="N1407">
        <v>70</v>
      </c>
      <c r="O1407" t="s">
        <v>333</v>
      </c>
      <c r="P1407" t="s">
        <v>505</v>
      </c>
      <c r="Q1407" t="s">
        <v>831</v>
      </c>
      <c r="R1407" t="s">
        <v>956</v>
      </c>
      <c r="S1407" s="2">
        <v>43405</v>
      </c>
      <c r="T1407" t="s">
        <v>962</v>
      </c>
      <c r="U1407">
        <v>0</v>
      </c>
      <c r="V1407" t="s">
        <v>973</v>
      </c>
      <c r="X1407">
        <v>0</v>
      </c>
      <c r="AA1407">
        <v>0</v>
      </c>
      <c r="AB1407">
        <v>0</v>
      </c>
      <c r="AC1407" t="s">
        <v>1049</v>
      </c>
      <c r="AG1407">
        <v>0</v>
      </c>
      <c r="AI1407">
        <v>43.84772985</v>
      </c>
      <c r="AJ1407" t="s">
        <v>973</v>
      </c>
      <c r="AL1407">
        <v>-105.25475848</v>
      </c>
      <c r="AN1407" t="s">
        <v>1341</v>
      </c>
      <c r="AO1407">
        <v>1.93719925853926</v>
      </c>
      <c r="AP1407" t="s">
        <v>1521</v>
      </c>
      <c r="AQ1407">
        <v>2018</v>
      </c>
      <c r="AR1407">
        <v>47</v>
      </c>
    </row>
    <row r="1408" spans="1:44">
      <c r="A1408" t="s">
        <v>44</v>
      </c>
      <c r="B1408" s="2">
        <v>43405</v>
      </c>
      <c r="C1408" s="2">
        <v>43448</v>
      </c>
      <c r="D1408" t="s">
        <v>63</v>
      </c>
      <c r="E1408">
        <v>48</v>
      </c>
      <c r="F1408" t="s">
        <v>229</v>
      </c>
      <c r="G1408" t="s">
        <v>300</v>
      </c>
      <c r="J1408">
        <v>327.23001098</v>
      </c>
      <c r="K1408">
        <v>27</v>
      </c>
      <c r="L1408">
        <v>45</v>
      </c>
      <c r="M1408" t="s">
        <v>332</v>
      </c>
      <c r="N1408">
        <v>70</v>
      </c>
      <c r="O1408" t="s">
        <v>333</v>
      </c>
      <c r="P1408" t="s">
        <v>505</v>
      </c>
      <c r="Q1408" t="s">
        <v>831</v>
      </c>
      <c r="R1408" t="s">
        <v>956</v>
      </c>
      <c r="S1408" s="2">
        <v>43405</v>
      </c>
      <c r="T1408" t="s">
        <v>962</v>
      </c>
      <c r="U1408">
        <v>0</v>
      </c>
      <c r="V1408" t="s">
        <v>973</v>
      </c>
      <c r="X1408">
        <v>0</v>
      </c>
      <c r="AA1408">
        <v>0</v>
      </c>
      <c r="AB1408">
        <v>0</v>
      </c>
      <c r="AC1408" t="s">
        <v>1049</v>
      </c>
      <c r="AG1408">
        <v>0</v>
      </c>
      <c r="AI1408">
        <v>43.84772985</v>
      </c>
      <c r="AJ1408" t="s">
        <v>973</v>
      </c>
      <c r="AL1408">
        <v>-105.25475848</v>
      </c>
      <c r="AN1408" t="s">
        <v>1341</v>
      </c>
      <c r="AO1408">
        <v>1.93719925853926</v>
      </c>
      <c r="AP1408" t="s">
        <v>1521</v>
      </c>
      <c r="AQ1408">
        <v>2018</v>
      </c>
      <c r="AR1408">
        <v>47</v>
      </c>
    </row>
    <row r="1409" spans="1:44">
      <c r="A1409" t="s">
        <v>44</v>
      </c>
      <c r="B1409" s="2">
        <v>43405</v>
      </c>
      <c r="C1409" s="2">
        <v>43448</v>
      </c>
      <c r="D1409" t="s">
        <v>63</v>
      </c>
      <c r="E1409">
        <v>48</v>
      </c>
      <c r="F1409" t="s">
        <v>229</v>
      </c>
      <c r="G1409" t="s">
        <v>300</v>
      </c>
      <c r="J1409">
        <v>327.23001098</v>
      </c>
      <c r="K1409">
        <v>27</v>
      </c>
      <c r="L1409">
        <v>45</v>
      </c>
      <c r="M1409" t="s">
        <v>332</v>
      </c>
      <c r="N1409">
        <v>70</v>
      </c>
      <c r="O1409" t="s">
        <v>333</v>
      </c>
      <c r="P1409" t="s">
        <v>505</v>
      </c>
      <c r="Q1409" t="s">
        <v>831</v>
      </c>
      <c r="R1409" t="s">
        <v>956</v>
      </c>
      <c r="S1409" s="2">
        <v>43405</v>
      </c>
      <c r="T1409" t="s">
        <v>962</v>
      </c>
      <c r="U1409">
        <v>0</v>
      </c>
      <c r="V1409" t="s">
        <v>973</v>
      </c>
      <c r="X1409">
        <v>0</v>
      </c>
      <c r="AA1409">
        <v>0</v>
      </c>
      <c r="AB1409">
        <v>0</v>
      </c>
      <c r="AC1409" t="s">
        <v>1049</v>
      </c>
      <c r="AG1409">
        <v>0</v>
      </c>
      <c r="AI1409">
        <v>43.84772985</v>
      </c>
      <c r="AJ1409" t="s">
        <v>973</v>
      </c>
      <c r="AL1409">
        <v>-105.25475848</v>
      </c>
      <c r="AN1409" t="s">
        <v>1341</v>
      </c>
      <c r="AO1409">
        <v>1.93719925853926</v>
      </c>
      <c r="AP1409" t="s">
        <v>1521</v>
      </c>
      <c r="AQ1409">
        <v>2018</v>
      </c>
      <c r="AR1409">
        <v>47</v>
      </c>
    </row>
    <row r="1410" spans="1:44">
      <c r="A1410" t="s">
        <v>44</v>
      </c>
      <c r="B1410" s="2">
        <v>43782</v>
      </c>
      <c r="C1410" s="2">
        <v>43812</v>
      </c>
      <c r="D1410" t="s">
        <v>81</v>
      </c>
      <c r="E1410">
        <v>60</v>
      </c>
      <c r="F1410" t="s">
        <v>230</v>
      </c>
      <c r="G1410" t="s">
        <v>300</v>
      </c>
      <c r="J1410">
        <v>162.55999755</v>
      </c>
      <c r="K1410">
        <v>9</v>
      </c>
      <c r="L1410">
        <v>44</v>
      </c>
      <c r="M1410" t="s">
        <v>332</v>
      </c>
      <c r="N1410">
        <v>70</v>
      </c>
      <c r="O1410" t="s">
        <v>333</v>
      </c>
      <c r="P1410">
        <f>"03243/0356"</f>
        <v>0</v>
      </c>
      <c r="Q1410" t="s">
        <v>832</v>
      </c>
      <c r="R1410" t="s">
        <v>956</v>
      </c>
      <c r="S1410" s="2">
        <v>43782</v>
      </c>
      <c r="T1410" t="s">
        <v>963</v>
      </c>
      <c r="U1410">
        <v>0</v>
      </c>
      <c r="V1410" t="s">
        <v>973</v>
      </c>
      <c r="X1410">
        <v>0</v>
      </c>
      <c r="AA1410">
        <v>0</v>
      </c>
      <c r="AB1410">
        <v>0</v>
      </c>
      <c r="AC1410" t="s">
        <v>1049</v>
      </c>
      <c r="AG1410">
        <v>0</v>
      </c>
      <c r="AI1410">
        <v>43.80365768</v>
      </c>
      <c r="AJ1410" t="s">
        <v>973</v>
      </c>
      <c r="AL1410">
        <v>-105.27142912</v>
      </c>
      <c r="AN1410" t="s">
        <v>1340</v>
      </c>
      <c r="AO1410">
        <v>1.677294469964392</v>
      </c>
      <c r="AP1410" t="s">
        <v>1522</v>
      </c>
      <c r="AQ1410">
        <v>2019</v>
      </c>
      <c r="AR1410">
        <v>47</v>
      </c>
    </row>
    <row r="1411" spans="1:44">
      <c r="A1411" t="s">
        <v>44</v>
      </c>
      <c r="B1411" s="2">
        <v>43782</v>
      </c>
      <c r="C1411" s="2">
        <v>43812</v>
      </c>
      <c r="D1411" t="s">
        <v>81</v>
      </c>
      <c r="E1411">
        <v>60</v>
      </c>
      <c r="F1411" t="s">
        <v>230</v>
      </c>
      <c r="G1411" t="s">
        <v>300</v>
      </c>
      <c r="J1411">
        <v>162.55999755</v>
      </c>
      <c r="K1411">
        <v>9</v>
      </c>
      <c r="L1411">
        <v>44</v>
      </c>
      <c r="M1411" t="s">
        <v>332</v>
      </c>
      <c r="N1411">
        <v>70</v>
      </c>
      <c r="O1411" t="s">
        <v>333</v>
      </c>
      <c r="P1411">
        <f>"03243/0356"</f>
        <v>0</v>
      </c>
      <c r="Q1411" t="s">
        <v>832</v>
      </c>
      <c r="R1411" t="s">
        <v>956</v>
      </c>
      <c r="S1411" s="2">
        <v>43782</v>
      </c>
      <c r="T1411" t="s">
        <v>963</v>
      </c>
      <c r="U1411">
        <v>0</v>
      </c>
      <c r="V1411" t="s">
        <v>973</v>
      </c>
      <c r="X1411">
        <v>0</v>
      </c>
      <c r="AA1411">
        <v>0</v>
      </c>
      <c r="AB1411">
        <v>0</v>
      </c>
      <c r="AC1411" t="s">
        <v>1049</v>
      </c>
      <c r="AG1411">
        <v>0</v>
      </c>
      <c r="AI1411">
        <v>43.80365768</v>
      </c>
      <c r="AJ1411" t="s">
        <v>973</v>
      </c>
      <c r="AL1411">
        <v>-105.27142912</v>
      </c>
      <c r="AN1411" t="s">
        <v>1340</v>
      </c>
      <c r="AO1411">
        <v>1.677294469964392</v>
      </c>
      <c r="AP1411" t="s">
        <v>1522</v>
      </c>
      <c r="AQ1411">
        <v>2019</v>
      </c>
      <c r="AR1411">
        <v>47</v>
      </c>
    </row>
    <row r="1412" spans="1:44">
      <c r="A1412" t="s">
        <v>44</v>
      </c>
      <c r="B1412" s="2">
        <v>43782</v>
      </c>
      <c r="C1412" s="2">
        <v>43812</v>
      </c>
      <c r="D1412" t="s">
        <v>81</v>
      </c>
      <c r="E1412">
        <v>60</v>
      </c>
      <c r="F1412" t="s">
        <v>230</v>
      </c>
      <c r="G1412" t="s">
        <v>300</v>
      </c>
      <c r="J1412">
        <v>162.55999755</v>
      </c>
      <c r="K1412">
        <v>9</v>
      </c>
      <c r="L1412">
        <v>44</v>
      </c>
      <c r="M1412" t="s">
        <v>332</v>
      </c>
      <c r="N1412">
        <v>70</v>
      </c>
      <c r="O1412" t="s">
        <v>333</v>
      </c>
      <c r="P1412">
        <f>"03243/0356"</f>
        <v>0</v>
      </c>
      <c r="Q1412" t="s">
        <v>832</v>
      </c>
      <c r="R1412" t="s">
        <v>956</v>
      </c>
      <c r="S1412" s="2">
        <v>43782</v>
      </c>
      <c r="T1412" t="s">
        <v>963</v>
      </c>
      <c r="U1412">
        <v>0</v>
      </c>
      <c r="V1412" t="s">
        <v>973</v>
      </c>
      <c r="X1412">
        <v>0</v>
      </c>
      <c r="AA1412">
        <v>0</v>
      </c>
      <c r="AB1412">
        <v>0</v>
      </c>
      <c r="AC1412" t="s">
        <v>1049</v>
      </c>
      <c r="AG1412">
        <v>0</v>
      </c>
      <c r="AI1412">
        <v>43.80365768</v>
      </c>
      <c r="AJ1412" t="s">
        <v>973</v>
      </c>
      <c r="AL1412">
        <v>-105.27142912</v>
      </c>
      <c r="AN1412" t="s">
        <v>1340</v>
      </c>
      <c r="AO1412">
        <v>1.677294469964392</v>
      </c>
      <c r="AP1412" t="s">
        <v>1522</v>
      </c>
      <c r="AQ1412">
        <v>2019</v>
      </c>
      <c r="AR1412">
        <v>47</v>
      </c>
    </row>
    <row r="1413" spans="1:44">
      <c r="A1413" t="s">
        <v>44</v>
      </c>
      <c r="B1413" s="2">
        <v>43816</v>
      </c>
      <c r="C1413" s="2">
        <v>43864</v>
      </c>
      <c r="D1413" t="s">
        <v>128</v>
      </c>
      <c r="E1413">
        <v>48</v>
      </c>
      <c r="F1413" t="s">
        <v>231</v>
      </c>
      <c r="G1413" t="s">
        <v>300</v>
      </c>
      <c r="J1413">
        <v>162.55999755</v>
      </c>
      <c r="K1413">
        <v>9</v>
      </c>
      <c r="L1413">
        <v>44</v>
      </c>
      <c r="M1413" t="s">
        <v>332</v>
      </c>
      <c r="N1413">
        <v>70</v>
      </c>
      <c r="O1413" t="s">
        <v>333</v>
      </c>
      <c r="P1413">
        <f>"03251/0684"</f>
        <v>0</v>
      </c>
      <c r="Q1413" t="s">
        <v>833</v>
      </c>
      <c r="R1413" t="s">
        <v>956</v>
      </c>
      <c r="S1413" s="2">
        <v>43816</v>
      </c>
      <c r="T1413" t="s">
        <v>962</v>
      </c>
      <c r="U1413">
        <v>0</v>
      </c>
      <c r="V1413" t="s">
        <v>973</v>
      </c>
      <c r="X1413">
        <v>0</v>
      </c>
      <c r="AA1413">
        <v>0</v>
      </c>
      <c r="AB1413">
        <v>0</v>
      </c>
      <c r="AC1413" t="s">
        <v>1055</v>
      </c>
      <c r="AG1413">
        <v>0</v>
      </c>
      <c r="AI1413">
        <v>43.80365768</v>
      </c>
      <c r="AJ1413" t="s">
        <v>973</v>
      </c>
      <c r="AL1413">
        <v>-105.27142912</v>
      </c>
      <c r="AN1413" t="s">
        <v>1340</v>
      </c>
      <c r="AO1413">
        <v>1.677294469964392</v>
      </c>
      <c r="AP1413" t="s">
        <v>1522</v>
      </c>
      <c r="AQ1413">
        <v>2020</v>
      </c>
      <c r="AR1413">
        <v>47</v>
      </c>
    </row>
    <row r="1414" spans="1:44">
      <c r="A1414" t="s">
        <v>44</v>
      </c>
      <c r="B1414" s="2">
        <v>43816</v>
      </c>
      <c r="C1414" s="2">
        <v>43864</v>
      </c>
      <c r="D1414" t="s">
        <v>128</v>
      </c>
      <c r="E1414">
        <v>48</v>
      </c>
      <c r="F1414" t="s">
        <v>231</v>
      </c>
      <c r="G1414" t="s">
        <v>300</v>
      </c>
      <c r="J1414">
        <v>162.55999755</v>
      </c>
      <c r="K1414">
        <v>9</v>
      </c>
      <c r="L1414">
        <v>44</v>
      </c>
      <c r="M1414" t="s">
        <v>332</v>
      </c>
      <c r="N1414">
        <v>70</v>
      </c>
      <c r="O1414" t="s">
        <v>333</v>
      </c>
      <c r="P1414">
        <f>"03251/0684"</f>
        <v>0</v>
      </c>
      <c r="Q1414" t="s">
        <v>833</v>
      </c>
      <c r="R1414" t="s">
        <v>956</v>
      </c>
      <c r="S1414" s="2">
        <v>43816</v>
      </c>
      <c r="T1414" t="s">
        <v>962</v>
      </c>
      <c r="U1414">
        <v>0</v>
      </c>
      <c r="V1414" t="s">
        <v>973</v>
      </c>
      <c r="X1414">
        <v>0</v>
      </c>
      <c r="AA1414">
        <v>0</v>
      </c>
      <c r="AB1414">
        <v>0</v>
      </c>
      <c r="AC1414" t="s">
        <v>1055</v>
      </c>
      <c r="AG1414">
        <v>0</v>
      </c>
      <c r="AI1414">
        <v>43.80365768</v>
      </c>
      <c r="AJ1414" t="s">
        <v>973</v>
      </c>
      <c r="AL1414">
        <v>-105.27142912</v>
      </c>
      <c r="AN1414" t="s">
        <v>1340</v>
      </c>
      <c r="AO1414">
        <v>1.677294469964392</v>
      </c>
      <c r="AP1414" t="s">
        <v>1522</v>
      </c>
      <c r="AQ1414">
        <v>2020</v>
      </c>
      <c r="AR1414">
        <v>47</v>
      </c>
    </row>
    <row r="1415" spans="1:44">
      <c r="A1415" t="s">
        <v>44</v>
      </c>
      <c r="B1415" s="2">
        <v>43305</v>
      </c>
      <c r="C1415" s="2">
        <v>43325</v>
      </c>
      <c r="D1415" t="s">
        <v>120</v>
      </c>
      <c r="E1415">
        <v>48</v>
      </c>
      <c r="F1415" t="s">
        <v>217</v>
      </c>
      <c r="G1415" t="s">
        <v>300</v>
      </c>
      <c r="H1415">
        <v>0.1875</v>
      </c>
      <c r="J1415">
        <v>841.9699707</v>
      </c>
      <c r="K1415">
        <v>2</v>
      </c>
      <c r="L1415">
        <v>44</v>
      </c>
      <c r="M1415" t="s">
        <v>332</v>
      </c>
      <c r="N1415">
        <v>70</v>
      </c>
      <c r="O1415" t="s">
        <v>333</v>
      </c>
      <c r="P1415" t="s">
        <v>491</v>
      </c>
      <c r="Q1415" t="s">
        <v>815</v>
      </c>
      <c r="R1415" t="s">
        <v>954</v>
      </c>
      <c r="S1415" s="2">
        <v>43305</v>
      </c>
      <c r="T1415" t="s">
        <v>962</v>
      </c>
      <c r="U1415">
        <v>1</v>
      </c>
      <c r="V1415" t="s">
        <v>973</v>
      </c>
      <c r="X1415">
        <v>12</v>
      </c>
      <c r="AA1415">
        <v>0</v>
      </c>
      <c r="AB1415">
        <v>0</v>
      </c>
      <c r="AC1415" t="s">
        <v>1049</v>
      </c>
      <c r="AG1415">
        <v>0</v>
      </c>
      <c r="AI1415">
        <v>43.8182571</v>
      </c>
      <c r="AJ1415" t="s">
        <v>973</v>
      </c>
      <c r="AL1415">
        <v>-105.23080867</v>
      </c>
      <c r="AN1415" t="s">
        <v>1326</v>
      </c>
      <c r="AO1415">
        <v>0.8154516873164798</v>
      </c>
      <c r="AP1415" t="s">
        <v>1520</v>
      </c>
      <c r="AQ1415">
        <v>2018</v>
      </c>
      <c r="AR1415">
        <v>47</v>
      </c>
    </row>
    <row r="1416" spans="1:44">
      <c r="A1416" t="s">
        <v>44</v>
      </c>
      <c r="B1416" s="2">
        <v>43305</v>
      </c>
      <c r="C1416" s="2">
        <v>43325</v>
      </c>
      <c r="D1416" t="s">
        <v>120</v>
      </c>
      <c r="E1416">
        <v>48</v>
      </c>
      <c r="F1416" t="s">
        <v>217</v>
      </c>
      <c r="G1416" t="s">
        <v>300</v>
      </c>
      <c r="H1416">
        <v>0.1875</v>
      </c>
      <c r="J1416">
        <v>841.9699707</v>
      </c>
      <c r="K1416">
        <v>12</v>
      </c>
      <c r="L1416">
        <v>44</v>
      </c>
      <c r="M1416" t="s">
        <v>332</v>
      </c>
      <c r="N1416">
        <v>70</v>
      </c>
      <c r="O1416" t="s">
        <v>333</v>
      </c>
      <c r="P1416" t="s">
        <v>491</v>
      </c>
      <c r="Q1416" t="s">
        <v>815</v>
      </c>
      <c r="R1416" t="s">
        <v>954</v>
      </c>
      <c r="S1416" s="2">
        <v>43305</v>
      </c>
      <c r="T1416" t="s">
        <v>962</v>
      </c>
      <c r="U1416">
        <v>1</v>
      </c>
      <c r="V1416" t="s">
        <v>973</v>
      </c>
      <c r="X1416">
        <v>12</v>
      </c>
      <c r="AA1416">
        <v>0</v>
      </c>
      <c r="AB1416">
        <v>0</v>
      </c>
      <c r="AC1416" t="s">
        <v>1049</v>
      </c>
      <c r="AG1416">
        <v>0</v>
      </c>
      <c r="AI1416">
        <v>43.80379544</v>
      </c>
      <c r="AJ1416" t="s">
        <v>973</v>
      </c>
      <c r="AL1416">
        <v>-105.21072726</v>
      </c>
      <c r="AN1416" t="s">
        <v>1325</v>
      </c>
      <c r="AO1416">
        <v>2.134370948534378</v>
      </c>
      <c r="AP1416" t="s">
        <v>1523</v>
      </c>
      <c r="AQ1416">
        <v>2018</v>
      </c>
      <c r="AR1416">
        <v>47</v>
      </c>
    </row>
    <row r="1417" spans="1:44">
      <c r="A1417" t="s">
        <v>44</v>
      </c>
      <c r="B1417" s="2">
        <v>43305</v>
      </c>
      <c r="C1417" s="2">
        <v>43325</v>
      </c>
      <c r="D1417" t="s">
        <v>120</v>
      </c>
      <c r="E1417">
        <v>48</v>
      </c>
      <c r="F1417" t="s">
        <v>217</v>
      </c>
      <c r="G1417" t="s">
        <v>300</v>
      </c>
      <c r="H1417">
        <v>0.1875</v>
      </c>
      <c r="J1417">
        <v>841.9699707</v>
      </c>
      <c r="K1417">
        <v>11</v>
      </c>
      <c r="L1417">
        <v>44</v>
      </c>
      <c r="M1417" t="s">
        <v>332</v>
      </c>
      <c r="N1417">
        <v>70</v>
      </c>
      <c r="O1417" t="s">
        <v>333</v>
      </c>
      <c r="P1417" t="s">
        <v>491</v>
      </c>
      <c r="Q1417" t="s">
        <v>815</v>
      </c>
      <c r="R1417" t="s">
        <v>954</v>
      </c>
      <c r="S1417" s="2">
        <v>43305</v>
      </c>
      <c r="T1417" t="s">
        <v>962</v>
      </c>
      <c r="U1417">
        <v>1</v>
      </c>
      <c r="V1417" t="s">
        <v>973</v>
      </c>
      <c r="X1417">
        <v>12</v>
      </c>
      <c r="AA1417">
        <v>0</v>
      </c>
      <c r="AB1417">
        <v>0</v>
      </c>
      <c r="AC1417" t="s">
        <v>1049</v>
      </c>
      <c r="AG1417">
        <v>0</v>
      </c>
      <c r="AI1417">
        <v>43.80375335</v>
      </c>
      <c r="AJ1417" t="s">
        <v>973</v>
      </c>
      <c r="AL1417">
        <v>-105.23078567</v>
      </c>
      <c r="AN1417" t="s">
        <v>1330</v>
      </c>
      <c r="AO1417">
        <v>1.393982539775719</v>
      </c>
      <c r="AP1417" t="s">
        <v>1523</v>
      </c>
      <c r="AQ1417">
        <v>2018</v>
      </c>
      <c r="AR1417">
        <v>47</v>
      </c>
    </row>
    <row r="1418" spans="1:44">
      <c r="A1418" t="s">
        <v>44</v>
      </c>
      <c r="B1418" s="2">
        <v>43305</v>
      </c>
      <c r="C1418" s="2">
        <v>43325</v>
      </c>
      <c r="D1418" t="s">
        <v>120</v>
      </c>
      <c r="E1418">
        <v>48</v>
      </c>
      <c r="F1418" t="s">
        <v>217</v>
      </c>
      <c r="G1418" t="s">
        <v>300</v>
      </c>
      <c r="H1418">
        <v>0.1875</v>
      </c>
      <c r="J1418">
        <v>841.9699707</v>
      </c>
      <c r="K1418">
        <v>14</v>
      </c>
      <c r="L1418">
        <v>44</v>
      </c>
      <c r="M1418" t="s">
        <v>332</v>
      </c>
      <c r="N1418">
        <v>70</v>
      </c>
      <c r="O1418" t="s">
        <v>333</v>
      </c>
      <c r="P1418" t="s">
        <v>491</v>
      </c>
      <c r="Q1418" t="s">
        <v>815</v>
      </c>
      <c r="R1418" t="s">
        <v>954</v>
      </c>
      <c r="S1418" s="2">
        <v>43305</v>
      </c>
      <c r="T1418" t="s">
        <v>962</v>
      </c>
      <c r="U1418">
        <v>1</v>
      </c>
      <c r="V1418" t="s">
        <v>973</v>
      </c>
      <c r="X1418">
        <v>12</v>
      </c>
      <c r="AA1418">
        <v>0</v>
      </c>
      <c r="AB1418">
        <v>0</v>
      </c>
      <c r="AC1418" t="s">
        <v>1049</v>
      </c>
      <c r="AG1418">
        <v>0</v>
      </c>
      <c r="AI1418">
        <v>43.78920382</v>
      </c>
      <c r="AJ1418" t="s">
        <v>973</v>
      </c>
      <c r="AL1418">
        <v>-105.23080081</v>
      </c>
      <c r="AN1418" t="s">
        <v>1332</v>
      </c>
      <c r="AO1418">
        <v>2.288148651607369</v>
      </c>
      <c r="AP1418" t="s">
        <v>1523</v>
      </c>
      <c r="AQ1418">
        <v>2018</v>
      </c>
      <c r="AR1418">
        <v>47</v>
      </c>
    </row>
    <row r="1419" spans="1:44">
      <c r="A1419" t="s">
        <v>44</v>
      </c>
      <c r="B1419" s="2">
        <v>43305</v>
      </c>
      <c r="C1419" s="2">
        <v>43325</v>
      </c>
      <c r="D1419" t="s">
        <v>120</v>
      </c>
      <c r="E1419">
        <v>48</v>
      </c>
      <c r="F1419" t="s">
        <v>217</v>
      </c>
      <c r="G1419" t="s">
        <v>300</v>
      </c>
      <c r="H1419">
        <v>0.1875</v>
      </c>
      <c r="J1419">
        <v>841.9699707</v>
      </c>
      <c r="K1419">
        <v>14</v>
      </c>
      <c r="L1419">
        <v>44</v>
      </c>
      <c r="M1419" t="s">
        <v>332</v>
      </c>
      <c r="N1419">
        <v>70</v>
      </c>
      <c r="O1419" t="s">
        <v>333</v>
      </c>
      <c r="P1419" t="s">
        <v>491</v>
      </c>
      <c r="Q1419" t="s">
        <v>815</v>
      </c>
      <c r="R1419" t="s">
        <v>954</v>
      </c>
      <c r="S1419" s="2">
        <v>43305</v>
      </c>
      <c r="T1419" t="s">
        <v>962</v>
      </c>
      <c r="U1419">
        <v>1</v>
      </c>
      <c r="V1419" t="s">
        <v>973</v>
      </c>
      <c r="X1419">
        <v>12</v>
      </c>
      <c r="AA1419">
        <v>0</v>
      </c>
      <c r="AB1419">
        <v>0</v>
      </c>
      <c r="AC1419" t="s">
        <v>1049</v>
      </c>
      <c r="AG1419">
        <v>0</v>
      </c>
      <c r="AI1419">
        <v>43.78920382</v>
      </c>
      <c r="AJ1419" t="s">
        <v>973</v>
      </c>
      <c r="AL1419">
        <v>-105.23080081</v>
      </c>
      <c r="AN1419" t="s">
        <v>1332</v>
      </c>
      <c r="AO1419">
        <v>2.288148651607369</v>
      </c>
      <c r="AP1419" t="s">
        <v>1523</v>
      </c>
      <c r="AQ1419">
        <v>2018</v>
      </c>
      <c r="AR1419">
        <v>47</v>
      </c>
    </row>
    <row r="1420" spans="1:44">
      <c r="A1420" t="s">
        <v>44</v>
      </c>
      <c r="B1420" s="2">
        <v>43305</v>
      </c>
      <c r="C1420" s="2">
        <v>43325</v>
      </c>
      <c r="D1420" t="s">
        <v>120</v>
      </c>
      <c r="E1420">
        <v>48</v>
      </c>
      <c r="F1420" t="s">
        <v>217</v>
      </c>
      <c r="G1420" t="s">
        <v>300</v>
      </c>
      <c r="H1420">
        <v>0.1875</v>
      </c>
      <c r="J1420">
        <v>841.9699707</v>
      </c>
      <c r="K1420">
        <v>12</v>
      </c>
      <c r="L1420">
        <v>44</v>
      </c>
      <c r="M1420" t="s">
        <v>332</v>
      </c>
      <c r="N1420">
        <v>70</v>
      </c>
      <c r="O1420" t="s">
        <v>333</v>
      </c>
      <c r="P1420" t="s">
        <v>491</v>
      </c>
      <c r="Q1420" t="s">
        <v>815</v>
      </c>
      <c r="R1420" t="s">
        <v>954</v>
      </c>
      <c r="S1420" s="2">
        <v>43305</v>
      </c>
      <c r="T1420" t="s">
        <v>962</v>
      </c>
      <c r="U1420">
        <v>1</v>
      </c>
      <c r="V1420" t="s">
        <v>973</v>
      </c>
      <c r="X1420">
        <v>12</v>
      </c>
      <c r="AA1420">
        <v>0</v>
      </c>
      <c r="AB1420">
        <v>0</v>
      </c>
      <c r="AC1420" t="s">
        <v>1049</v>
      </c>
      <c r="AG1420">
        <v>0</v>
      </c>
      <c r="AI1420">
        <v>43.80379544</v>
      </c>
      <c r="AJ1420" t="s">
        <v>973</v>
      </c>
      <c r="AL1420">
        <v>-105.21072726</v>
      </c>
      <c r="AN1420" t="s">
        <v>1325</v>
      </c>
      <c r="AO1420">
        <v>2.134370948534378</v>
      </c>
      <c r="AP1420" t="s">
        <v>1523</v>
      </c>
      <c r="AQ1420">
        <v>2018</v>
      </c>
      <c r="AR1420">
        <v>47</v>
      </c>
    </row>
    <row r="1421" spans="1:44">
      <c r="A1421" t="s">
        <v>44</v>
      </c>
      <c r="B1421" s="2">
        <v>43305</v>
      </c>
      <c r="C1421" s="2">
        <v>43325</v>
      </c>
      <c r="D1421" t="s">
        <v>120</v>
      </c>
      <c r="E1421">
        <v>48</v>
      </c>
      <c r="F1421" t="s">
        <v>217</v>
      </c>
      <c r="G1421" t="s">
        <v>300</v>
      </c>
      <c r="H1421">
        <v>0.1875</v>
      </c>
      <c r="J1421">
        <v>841.9699707</v>
      </c>
      <c r="K1421">
        <v>2</v>
      </c>
      <c r="L1421">
        <v>44</v>
      </c>
      <c r="M1421" t="s">
        <v>332</v>
      </c>
      <c r="N1421">
        <v>70</v>
      </c>
      <c r="O1421" t="s">
        <v>333</v>
      </c>
      <c r="P1421" t="s">
        <v>491</v>
      </c>
      <c r="Q1421" t="s">
        <v>815</v>
      </c>
      <c r="R1421" t="s">
        <v>954</v>
      </c>
      <c r="S1421" s="2">
        <v>43305</v>
      </c>
      <c r="T1421" t="s">
        <v>962</v>
      </c>
      <c r="U1421">
        <v>1</v>
      </c>
      <c r="V1421" t="s">
        <v>973</v>
      </c>
      <c r="X1421">
        <v>12</v>
      </c>
      <c r="AA1421">
        <v>0</v>
      </c>
      <c r="AB1421">
        <v>0</v>
      </c>
      <c r="AC1421" t="s">
        <v>1049</v>
      </c>
      <c r="AG1421">
        <v>0</v>
      </c>
      <c r="AI1421">
        <v>43.8182571</v>
      </c>
      <c r="AJ1421" t="s">
        <v>973</v>
      </c>
      <c r="AL1421">
        <v>-105.23080867</v>
      </c>
      <c r="AN1421" t="s">
        <v>1326</v>
      </c>
      <c r="AO1421">
        <v>0.8154516873164798</v>
      </c>
      <c r="AP1421" t="s">
        <v>1520</v>
      </c>
      <c r="AQ1421">
        <v>2018</v>
      </c>
      <c r="AR1421">
        <v>47</v>
      </c>
    </row>
    <row r="1422" spans="1:44">
      <c r="A1422" t="s">
        <v>44</v>
      </c>
      <c r="B1422" s="2">
        <v>43305</v>
      </c>
      <c r="C1422" s="2">
        <v>43325</v>
      </c>
      <c r="D1422" t="s">
        <v>120</v>
      </c>
      <c r="E1422">
        <v>48</v>
      </c>
      <c r="F1422" t="s">
        <v>217</v>
      </c>
      <c r="G1422" t="s">
        <v>300</v>
      </c>
      <c r="H1422">
        <v>0.1875</v>
      </c>
      <c r="J1422">
        <v>841.9699707</v>
      </c>
      <c r="K1422">
        <v>14</v>
      </c>
      <c r="L1422">
        <v>44</v>
      </c>
      <c r="M1422" t="s">
        <v>332</v>
      </c>
      <c r="N1422">
        <v>70</v>
      </c>
      <c r="O1422" t="s">
        <v>333</v>
      </c>
      <c r="P1422" t="s">
        <v>491</v>
      </c>
      <c r="Q1422" t="s">
        <v>815</v>
      </c>
      <c r="R1422" t="s">
        <v>954</v>
      </c>
      <c r="S1422" s="2">
        <v>43305</v>
      </c>
      <c r="T1422" t="s">
        <v>962</v>
      </c>
      <c r="U1422">
        <v>1</v>
      </c>
      <c r="V1422" t="s">
        <v>973</v>
      </c>
      <c r="X1422">
        <v>12</v>
      </c>
      <c r="AA1422">
        <v>0</v>
      </c>
      <c r="AB1422">
        <v>0</v>
      </c>
      <c r="AC1422" t="s">
        <v>1049</v>
      </c>
      <c r="AG1422">
        <v>0</v>
      </c>
      <c r="AI1422">
        <v>43.78920382</v>
      </c>
      <c r="AJ1422" t="s">
        <v>973</v>
      </c>
      <c r="AL1422">
        <v>-105.23080081</v>
      </c>
      <c r="AN1422" t="s">
        <v>1332</v>
      </c>
      <c r="AO1422">
        <v>2.288148651607369</v>
      </c>
      <c r="AP1422" t="s">
        <v>1523</v>
      </c>
      <c r="AQ1422">
        <v>2018</v>
      </c>
      <c r="AR1422">
        <v>47</v>
      </c>
    </row>
    <row r="1423" spans="1:44">
      <c r="A1423" t="s">
        <v>44</v>
      </c>
      <c r="B1423" s="2">
        <v>43305</v>
      </c>
      <c r="C1423" s="2">
        <v>43325</v>
      </c>
      <c r="D1423" t="s">
        <v>120</v>
      </c>
      <c r="E1423">
        <v>48</v>
      </c>
      <c r="F1423" t="s">
        <v>217</v>
      </c>
      <c r="G1423" t="s">
        <v>300</v>
      </c>
      <c r="H1423">
        <v>0.1875</v>
      </c>
      <c r="J1423">
        <v>841.9699707</v>
      </c>
      <c r="K1423">
        <v>2</v>
      </c>
      <c r="L1423">
        <v>44</v>
      </c>
      <c r="M1423" t="s">
        <v>332</v>
      </c>
      <c r="N1423">
        <v>70</v>
      </c>
      <c r="O1423" t="s">
        <v>333</v>
      </c>
      <c r="P1423" t="s">
        <v>491</v>
      </c>
      <c r="Q1423" t="s">
        <v>815</v>
      </c>
      <c r="R1423" t="s">
        <v>954</v>
      </c>
      <c r="S1423" s="2">
        <v>43305</v>
      </c>
      <c r="T1423" t="s">
        <v>962</v>
      </c>
      <c r="U1423">
        <v>1</v>
      </c>
      <c r="V1423" t="s">
        <v>973</v>
      </c>
      <c r="X1423">
        <v>12</v>
      </c>
      <c r="AA1423">
        <v>0</v>
      </c>
      <c r="AB1423">
        <v>0</v>
      </c>
      <c r="AC1423" t="s">
        <v>1049</v>
      </c>
      <c r="AG1423">
        <v>0</v>
      </c>
      <c r="AI1423">
        <v>43.8182571</v>
      </c>
      <c r="AJ1423" t="s">
        <v>973</v>
      </c>
      <c r="AL1423">
        <v>-105.23080867</v>
      </c>
      <c r="AN1423" t="s">
        <v>1326</v>
      </c>
      <c r="AO1423">
        <v>0.8154516873164798</v>
      </c>
      <c r="AP1423" t="s">
        <v>1520</v>
      </c>
      <c r="AQ1423">
        <v>2018</v>
      </c>
      <c r="AR1423">
        <v>47</v>
      </c>
    </row>
    <row r="1424" spans="1:44">
      <c r="A1424" t="s">
        <v>44</v>
      </c>
      <c r="B1424" s="2">
        <v>43305</v>
      </c>
      <c r="C1424" s="2">
        <v>43325</v>
      </c>
      <c r="D1424" t="s">
        <v>120</v>
      </c>
      <c r="E1424">
        <v>48</v>
      </c>
      <c r="F1424" t="s">
        <v>217</v>
      </c>
      <c r="G1424" t="s">
        <v>300</v>
      </c>
      <c r="H1424">
        <v>0.1875</v>
      </c>
      <c r="J1424">
        <v>841.9699707</v>
      </c>
      <c r="K1424">
        <v>12</v>
      </c>
      <c r="L1424">
        <v>44</v>
      </c>
      <c r="M1424" t="s">
        <v>332</v>
      </c>
      <c r="N1424">
        <v>70</v>
      </c>
      <c r="O1424" t="s">
        <v>333</v>
      </c>
      <c r="P1424" t="s">
        <v>491</v>
      </c>
      <c r="Q1424" t="s">
        <v>815</v>
      </c>
      <c r="R1424" t="s">
        <v>954</v>
      </c>
      <c r="S1424" s="2">
        <v>43305</v>
      </c>
      <c r="T1424" t="s">
        <v>962</v>
      </c>
      <c r="U1424">
        <v>1</v>
      </c>
      <c r="V1424" t="s">
        <v>973</v>
      </c>
      <c r="X1424">
        <v>12</v>
      </c>
      <c r="AA1424">
        <v>0</v>
      </c>
      <c r="AB1424">
        <v>0</v>
      </c>
      <c r="AC1424" t="s">
        <v>1049</v>
      </c>
      <c r="AG1424">
        <v>0</v>
      </c>
      <c r="AI1424">
        <v>43.80379544</v>
      </c>
      <c r="AJ1424" t="s">
        <v>973</v>
      </c>
      <c r="AL1424">
        <v>-105.21072726</v>
      </c>
      <c r="AN1424" t="s">
        <v>1325</v>
      </c>
      <c r="AO1424">
        <v>2.134370948534378</v>
      </c>
      <c r="AP1424" t="s">
        <v>1523</v>
      </c>
      <c r="AQ1424">
        <v>2018</v>
      </c>
      <c r="AR1424">
        <v>47</v>
      </c>
    </row>
    <row r="1425" spans="1:44">
      <c r="A1425" t="s">
        <v>44</v>
      </c>
      <c r="B1425" s="2">
        <v>43305</v>
      </c>
      <c r="C1425" s="2">
        <v>43325</v>
      </c>
      <c r="D1425" t="s">
        <v>120</v>
      </c>
      <c r="E1425">
        <v>48</v>
      </c>
      <c r="F1425" t="s">
        <v>217</v>
      </c>
      <c r="G1425" t="s">
        <v>300</v>
      </c>
      <c r="H1425">
        <v>0.1875</v>
      </c>
      <c r="J1425">
        <v>841.9699707</v>
      </c>
      <c r="K1425">
        <v>11</v>
      </c>
      <c r="L1425">
        <v>44</v>
      </c>
      <c r="M1425" t="s">
        <v>332</v>
      </c>
      <c r="N1425">
        <v>70</v>
      </c>
      <c r="O1425" t="s">
        <v>333</v>
      </c>
      <c r="P1425" t="s">
        <v>491</v>
      </c>
      <c r="Q1425" t="s">
        <v>815</v>
      </c>
      <c r="R1425" t="s">
        <v>954</v>
      </c>
      <c r="S1425" s="2">
        <v>43305</v>
      </c>
      <c r="T1425" t="s">
        <v>962</v>
      </c>
      <c r="U1425">
        <v>1</v>
      </c>
      <c r="V1425" t="s">
        <v>973</v>
      </c>
      <c r="X1425">
        <v>12</v>
      </c>
      <c r="AA1425">
        <v>0</v>
      </c>
      <c r="AB1425">
        <v>0</v>
      </c>
      <c r="AC1425" t="s">
        <v>1049</v>
      </c>
      <c r="AG1425">
        <v>0</v>
      </c>
      <c r="AI1425">
        <v>43.80375335</v>
      </c>
      <c r="AJ1425" t="s">
        <v>973</v>
      </c>
      <c r="AL1425">
        <v>-105.23078567</v>
      </c>
      <c r="AN1425" t="s">
        <v>1330</v>
      </c>
      <c r="AO1425">
        <v>1.393982539775719</v>
      </c>
      <c r="AP1425" t="s">
        <v>1523</v>
      </c>
      <c r="AQ1425">
        <v>2018</v>
      </c>
      <c r="AR1425">
        <v>47</v>
      </c>
    </row>
    <row r="1426" spans="1:44">
      <c r="A1426" t="s">
        <v>44</v>
      </c>
      <c r="B1426" s="2">
        <v>43305</v>
      </c>
      <c r="C1426" s="2">
        <v>43325</v>
      </c>
      <c r="D1426" t="s">
        <v>120</v>
      </c>
      <c r="E1426">
        <v>48</v>
      </c>
      <c r="F1426" t="s">
        <v>217</v>
      </c>
      <c r="G1426" t="s">
        <v>300</v>
      </c>
      <c r="H1426">
        <v>0.1875</v>
      </c>
      <c r="J1426">
        <v>841.9699707</v>
      </c>
      <c r="K1426">
        <v>2</v>
      </c>
      <c r="L1426">
        <v>44</v>
      </c>
      <c r="M1426" t="s">
        <v>332</v>
      </c>
      <c r="N1426">
        <v>70</v>
      </c>
      <c r="O1426" t="s">
        <v>333</v>
      </c>
      <c r="P1426" t="s">
        <v>491</v>
      </c>
      <c r="Q1426" t="s">
        <v>815</v>
      </c>
      <c r="R1426" t="s">
        <v>954</v>
      </c>
      <c r="S1426" s="2">
        <v>43305</v>
      </c>
      <c r="T1426" t="s">
        <v>962</v>
      </c>
      <c r="U1426">
        <v>1</v>
      </c>
      <c r="V1426" t="s">
        <v>973</v>
      </c>
      <c r="X1426">
        <v>12</v>
      </c>
      <c r="AA1426">
        <v>0</v>
      </c>
      <c r="AB1426">
        <v>0</v>
      </c>
      <c r="AC1426" t="s">
        <v>1049</v>
      </c>
      <c r="AG1426">
        <v>0</v>
      </c>
      <c r="AI1426">
        <v>43.8182571</v>
      </c>
      <c r="AJ1426" t="s">
        <v>973</v>
      </c>
      <c r="AL1426">
        <v>-105.23080867</v>
      </c>
      <c r="AN1426" t="s">
        <v>1326</v>
      </c>
      <c r="AO1426">
        <v>0.8154516873164798</v>
      </c>
      <c r="AP1426" t="s">
        <v>1520</v>
      </c>
      <c r="AQ1426">
        <v>2018</v>
      </c>
      <c r="AR1426">
        <v>47</v>
      </c>
    </row>
    <row r="1427" spans="1:44">
      <c r="A1427" t="s">
        <v>44</v>
      </c>
      <c r="B1427" s="2">
        <v>43305</v>
      </c>
      <c r="C1427" s="2">
        <v>43325</v>
      </c>
      <c r="D1427" t="s">
        <v>120</v>
      </c>
      <c r="E1427">
        <v>48</v>
      </c>
      <c r="F1427" t="s">
        <v>217</v>
      </c>
      <c r="G1427" t="s">
        <v>300</v>
      </c>
      <c r="H1427">
        <v>0.1875</v>
      </c>
      <c r="J1427">
        <v>841.9699707</v>
      </c>
      <c r="K1427">
        <v>14</v>
      </c>
      <c r="L1427">
        <v>44</v>
      </c>
      <c r="M1427" t="s">
        <v>332</v>
      </c>
      <c r="N1427">
        <v>70</v>
      </c>
      <c r="O1427" t="s">
        <v>333</v>
      </c>
      <c r="P1427" t="s">
        <v>491</v>
      </c>
      <c r="Q1427" t="s">
        <v>815</v>
      </c>
      <c r="R1427" t="s">
        <v>954</v>
      </c>
      <c r="S1427" s="2">
        <v>43305</v>
      </c>
      <c r="T1427" t="s">
        <v>962</v>
      </c>
      <c r="U1427">
        <v>1</v>
      </c>
      <c r="V1427" t="s">
        <v>973</v>
      </c>
      <c r="X1427">
        <v>12</v>
      </c>
      <c r="AA1427">
        <v>0</v>
      </c>
      <c r="AB1427">
        <v>0</v>
      </c>
      <c r="AC1427" t="s">
        <v>1049</v>
      </c>
      <c r="AG1427">
        <v>0</v>
      </c>
      <c r="AI1427">
        <v>43.78920382</v>
      </c>
      <c r="AJ1427" t="s">
        <v>973</v>
      </c>
      <c r="AL1427">
        <v>-105.23080081</v>
      </c>
      <c r="AN1427" t="s">
        <v>1332</v>
      </c>
      <c r="AO1427">
        <v>2.288148651607369</v>
      </c>
      <c r="AP1427" t="s">
        <v>1523</v>
      </c>
      <c r="AQ1427">
        <v>2018</v>
      </c>
      <c r="AR1427">
        <v>47</v>
      </c>
    </row>
    <row r="1428" spans="1:44">
      <c r="A1428" t="s">
        <v>44</v>
      </c>
      <c r="B1428" s="2">
        <v>43305</v>
      </c>
      <c r="C1428" s="2">
        <v>43325</v>
      </c>
      <c r="D1428" t="s">
        <v>120</v>
      </c>
      <c r="E1428">
        <v>48</v>
      </c>
      <c r="F1428" t="s">
        <v>217</v>
      </c>
      <c r="G1428" t="s">
        <v>300</v>
      </c>
      <c r="H1428">
        <v>0.1875</v>
      </c>
      <c r="J1428">
        <v>480</v>
      </c>
      <c r="K1428">
        <v>26</v>
      </c>
      <c r="L1428">
        <v>45</v>
      </c>
      <c r="M1428" t="s">
        <v>332</v>
      </c>
      <c r="N1428">
        <v>70</v>
      </c>
      <c r="O1428" t="s">
        <v>333</v>
      </c>
      <c r="P1428" t="s">
        <v>492</v>
      </c>
      <c r="Q1428" t="s">
        <v>816</v>
      </c>
      <c r="R1428" t="s">
        <v>954</v>
      </c>
      <c r="S1428" s="2">
        <v>43305</v>
      </c>
      <c r="T1428" t="s">
        <v>962</v>
      </c>
      <c r="U1428">
        <v>1</v>
      </c>
      <c r="V1428" t="s">
        <v>973</v>
      </c>
      <c r="X1428">
        <v>12</v>
      </c>
      <c r="AA1428">
        <v>0</v>
      </c>
      <c r="AB1428">
        <v>0</v>
      </c>
      <c r="AC1428" t="s">
        <v>1053</v>
      </c>
      <c r="AG1428">
        <v>0</v>
      </c>
      <c r="AI1428">
        <v>43.84771472</v>
      </c>
      <c r="AJ1428" t="s">
        <v>973</v>
      </c>
      <c r="AL1428">
        <v>-105.2340744</v>
      </c>
      <c r="AN1428" t="s">
        <v>1334</v>
      </c>
      <c r="AO1428">
        <v>2.001184011171653</v>
      </c>
      <c r="AP1428" t="s">
        <v>1519</v>
      </c>
      <c r="AQ1428">
        <v>2018</v>
      </c>
      <c r="AR1428">
        <v>47</v>
      </c>
    </row>
    <row r="1429" spans="1:44">
      <c r="A1429" t="s">
        <v>44</v>
      </c>
      <c r="B1429" s="2">
        <v>43305</v>
      </c>
      <c r="C1429" s="2">
        <v>43325</v>
      </c>
      <c r="D1429" t="s">
        <v>120</v>
      </c>
      <c r="E1429">
        <v>48</v>
      </c>
      <c r="F1429" t="s">
        <v>217</v>
      </c>
      <c r="G1429" t="s">
        <v>300</v>
      </c>
      <c r="H1429">
        <v>0.1875</v>
      </c>
      <c r="J1429">
        <v>480</v>
      </c>
      <c r="K1429">
        <v>26</v>
      </c>
      <c r="L1429">
        <v>45</v>
      </c>
      <c r="M1429" t="s">
        <v>332</v>
      </c>
      <c r="N1429">
        <v>70</v>
      </c>
      <c r="O1429" t="s">
        <v>333</v>
      </c>
      <c r="P1429" t="s">
        <v>492</v>
      </c>
      <c r="Q1429" t="s">
        <v>816</v>
      </c>
      <c r="R1429" t="s">
        <v>954</v>
      </c>
      <c r="S1429" s="2">
        <v>43305</v>
      </c>
      <c r="T1429" t="s">
        <v>962</v>
      </c>
      <c r="U1429">
        <v>1</v>
      </c>
      <c r="V1429" t="s">
        <v>973</v>
      </c>
      <c r="X1429">
        <v>12</v>
      </c>
      <c r="AA1429">
        <v>0</v>
      </c>
      <c r="AB1429">
        <v>0</v>
      </c>
      <c r="AC1429" t="s">
        <v>1053</v>
      </c>
      <c r="AG1429">
        <v>0</v>
      </c>
      <c r="AI1429">
        <v>43.84771472</v>
      </c>
      <c r="AJ1429" t="s">
        <v>973</v>
      </c>
      <c r="AL1429">
        <v>-105.2340744</v>
      </c>
      <c r="AN1429" t="s">
        <v>1334</v>
      </c>
      <c r="AO1429">
        <v>2.001184011171653</v>
      </c>
      <c r="AP1429" t="s">
        <v>1519</v>
      </c>
      <c r="AQ1429">
        <v>2018</v>
      </c>
      <c r="AR1429">
        <v>47</v>
      </c>
    </row>
    <row r="1430" spans="1:44">
      <c r="A1430" t="s">
        <v>44</v>
      </c>
      <c r="B1430" s="2">
        <v>43305</v>
      </c>
      <c r="C1430" s="2">
        <v>43325</v>
      </c>
      <c r="D1430" t="s">
        <v>120</v>
      </c>
      <c r="E1430">
        <v>48</v>
      </c>
      <c r="F1430" t="s">
        <v>217</v>
      </c>
      <c r="G1430" t="s">
        <v>300</v>
      </c>
      <c r="H1430">
        <v>0.1875</v>
      </c>
      <c r="J1430">
        <v>480</v>
      </c>
      <c r="K1430">
        <v>26</v>
      </c>
      <c r="L1430">
        <v>45</v>
      </c>
      <c r="M1430" t="s">
        <v>332</v>
      </c>
      <c r="N1430">
        <v>70</v>
      </c>
      <c r="O1430" t="s">
        <v>333</v>
      </c>
      <c r="P1430" t="s">
        <v>492</v>
      </c>
      <c r="Q1430" t="s">
        <v>816</v>
      </c>
      <c r="R1430" t="s">
        <v>954</v>
      </c>
      <c r="S1430" s="2">
        <v>43305</v>
      </c>
      <c r="T1430" t="s">
        <v>962</v>
      </c>
      <c r="U1430">
        <v>1</v>
      </c>
      <c r="V1430" t="s">
        <v>973</v>
      </c>
      <c r="X1430">
        <v>12</v>
      </c>
      <c r="AA1430">
        <v>0</v>
      </c>
      <c r="AB1430">
        <v>0</v>
      </c>
      <c r="AC1430" t="s">
        <v>1053</v>
      </c>
      <c r="AG1430">
        <v>0</v>
      </c>
      <c r="AI1430">
        <v>43.84771472</v>
      </c>
      <c r="AJ1430" t="s">
        <v>973</v>
      </c>
      <c r="AL1430">
        <v>-105.2340744</v>
      </c>
      <c r="AN1430" t="s">
        <v>1334</v>
      </c>
      <c r="AO1430">
        <v>2.001184011171653</v>
      </c>
      <c r="AP1430" t="s">
        <v>1519</v>
      </c>
      <c r="AQ1430">
        <v>2018</v>
      </c>
      <c r="AR1430">
        <v>47</v>
      </c>
    </row>
    <row r="1431" spans="1:44">
      <c r="A1431" t="s">
        <v>44</v>
      </c>
      <c r="B1431" s="2">
        <v>43801</v>
      </c>
      <c r="C1431" s="2">
        <v>43847</v>
      </c>
      <c r="D1431" t="s">
        <v>121</v>
      </c>
      <c r="E1431">
        <v>60</v>
      </c>
      <c r="F1431" t="s">
        <v>218</v>
      </c>
      <c r="G1431" t="s">
        <v>300</v>
      </c>
      <c r="H1431">
        <v>0.1667</v>
      </c>
      <c r="J1431">
        <v>120</v>
      </c>
      <c r="K1431">
        <v>12</v>
      </c>
      <c r="L1431">
        <v>44</v>
      </c>
      <c r="M1431" t="s">
        <v>332</v>
      </c>
      <c r="N1431">
        <v>70</v>
      </c>
      <c r="O1431" t="s">
        <v>333</v>
      </c>
      <c r="P1431">
        <f>"03248/0512"</f>
        <v>0</v>
      </c>
      <c r="Q1431" t="s">
        <v>817</v>
      </c>
      <c r="R1431" t="s">
        <v>954</v>
      </c>
      <c r="S1431" s="2">
        <v>43801</v>
      </c>
      <c r="T1431" t="s">
        <v>963</v>
      </c>
      <c r="U1431">
        <v>0</v>
      </c>
      <c r="V1431" t="s">
        <v>973</v>
      </c>
      <c r="X1431">
        <v>0</v>
      </c>
      <c r="AA1431">
        <v>0</v>
      </c>
      <c r="AB1431">
        <v>0</v>
      </c>
      <c r="AC1431" t="s">
        <v>1049</v>
      </c>
      <c r="AG1431">
        <v>0</v>
      </c>
      <c r="AI1431">
        <v>43.80379544</v>
      </c>
      <c r="AJ1431" t="s">
        <v>973</v>
      </c>
      <c r="AL1431">
        <v>-105.21072726</v>
      </c>
      <c r="AN1431" t="s">
        <v>1325</v>
      </c>
      <c r="AO1431">
        <v>2.134370948534378</v>
      </c>
      <c r="AP1431" t="s">
        <v>1523</v>
      </c>
      <c r="AQ1431">
        <v>2020</v>
      </c>
      <c r="AR1431">
        <v>47</v>
      </c>
    </row>
    <row r="1432" spans="1:44">
      <c r="A1432" t="s">
        <v>44</v>
      </c>
      <c r="B1432" s="2">
        <v>43801</v>
      </c>
      <c r="C1432" s="2">
        <v>43847</v>
      </c>
      <c r="D1432" t="s">
        <v>121</v>
      </c>
      <c r="E1432">
        <v>60</v>
      </c>
      <c r="F1432" t="s">
        <v>218</v>
      </c>
      <c r="G1432" t="s">
        <v>300</v>
      </c>
      <c r="H1432">
        <v>0.1667</v>
      </c>
      <c r="J1432">
        <v>120</v>
      </c>
      <c r="K1432">
        <v>12</v>
      </c>
      <c r="L1432">
        <v>44</v>
      </c>
      <c r="M1432" t="s">
        <v>332</v>
      </c>
      <c r="N1432">
        <v>70</v>
      </c>
      <c r="O1432" t="s">
        <v>333</v>
      </c>
      <c r="P1432">
        <f>"03248/0512"</f>
        <v>0</v>
      </c>
      <c r="Q1432" t="s">
        <v>817</v>
      </c>
      <c r="R1432" t="s">
        <v>954</v>
      </c>
      <c r="S1432" s="2">
        <v>43801</v>
      </c>
      <c r="T1432" t="s">
        <v>963</v>
      </c>
      <c r="U1432">
        <v>0</v>
      </c>
      <c r="V1432" t="s">
        <v>973</v>
      </c>
      <c r="X1432">
        <v>0</v>
      </c>
      <c r="AA1432">
        <v>0</v>
      </c>
      <c r="AB1432">
        <v>0</v>
      </c>
      <c r="AC1432" t="s">
        <v>1049</v>
      </c>
      <c r="AG1432">
        <v>0</v>
      </c>
      <c r="AI1432">
        <v>43.80379544</v>
      </c>
      <c r="AJ1432" t="s">
        <v>973</v>
      </c>
      <c r="AL1432">
        <v>-105.21072726</v>
      </c>
      <c r="AN1432" t="s">
        <v>1325</v>
      </c>
      <c r="AO1432">
        <v>2.134370948534378</v>
      </c>
      <c r="AP1432" t="s">
        <v>1523</v>
      </c>
      <c r="AQ1432">
        <v>2020</v>
      </c>
      <c r="AR1432">
        <v>47</v>
      </c>
    </row>
    <row r="1433" spans="1:44">
      <c r="A1433" t="s">
        <v>44</v>
      </c>
      <c r="B1433" s="2">
        <v>43801</v>
      </c>
      <c r="C1433" s="2">
        <v>43847</v>
      </c>
      <c r="D1433" t="s">
        <v>121</v>
      </c>
      <c r="E1433">
        <v>60</v>
      </c>
      <c r="F1433" t="s">
        <v>164</v>
      </c>
      <c r="G1433" t="s">
        <v>300</v>
      </c>
      <c r="H1433">
        <v>0.1667</v>
      </c>
      <c r="J1433">
        <v>40</v>
      </c>
      <c r="K1433">
        <v>2</v>
      </c>
      <c r="L1433">
        <v>44</v>
      </c>
      <c r="M1433" t="s">
        <v>332</v>
      </c>
      <c r="N1433">
        <v>70</v>
      </c>
      <c r="O1433" t="s">
        <v>333</v>
      </c>
      <c r="P1433">
        <f>"03248/0508"</f>
        <v>0</v>
      </c>
      <c r="Q1433" t="s">
        <v>818</v>
      </c>
      <c r="R1433" t="s">
        <v>954</v>
      </c>
      <c r="S1433" s="2">
        <v>43801</v>
      </c>
      <c r="T1433" t="s">
        <v>963</v>
      </c>
      <c r="U1433">
        <v>0</v>
      </c>
      <c r="V1433" t="s">
        <v>973</v>
      </c>
      <c r="X1433">
        <v>0</v>
      </c>
      <c r="AA1433">
        <v>0</v>
      </c>
      <c r="AB1433">
        <v>0</v>
      </c>
      <c r="AC1433" t="s">
        <v>1049</v>
      </c>
      <c r="AG1433">
        <v>0</v>
      </c>
      <c r="AI1433">
        <v>43.8182571</v>
      </c>
      <c r="AJ1433" t="s">
        <v>973</v>
      </c>
      <c r="AL1433">
        <v>-105.23080867</v>
      </c>
      <c r="AN1433" t="s">
        <v>1326</v>
      </c>
      <c r="AO1433">
        <v>0.8154516873164798</v>
      </c>
      <c r="AP1433" t="s">
        <v>1520</v>
      </c>
      <c r="AQ1433">
        <v>2020</v>
      </c>
      <c r="AR1433">
        <v>47</v>
      </c>
    </row>
    <row r="1434" spans="1:44">
      <c r="A1434" t="s">
        <v>44</v>
      </c>
      <c r="B1434" s="2">
        <v>43816</v>
      </c>
      <c r="C1434" s="2">
        <v>43864</v>
      </c>
      <c r="D1434" t="s">
        <v>128</v>
      </c>
      <c r="E1434">
        <v>48</v>
      </c>
      <c r="F1434" t="s">
        <v>232</v>
      </c>
      <c r="G1434" t="s">
        <v>300</v>
      </c>
      <c r="J1434">
        <v>162.55999755</v>
      </c>
      <c r="K1434">
        <v>9</v>
      </c>
      <c r="L1434">
        <v>44</v>
      </c>
      <c r="M1434" t="s">
        <v>332</v>
      </c>
      <c r="N1434">
        <v>70</v>
      </c>
      <c r="O1434" t="s">
        <v>333</v>
      </c>
      <c r="P1434">
        <f>"03251/0685"</f>
        <v>0</v>
      </c>
      <c r="Q1434" t="s">
        <v>834</v>
      </c>
      <c r="R1434" t="s">
        <v>956</v>
      </c>
      <c r="S1434" s="2">
        <v>43816</v>
      </c>
      <c r="T1434" t="s">
        <v>962</v>
      </c>
      <c r="U1434">
        <v>0</v>
      </c>
      <c r="V1434" t="s">
        <v>973</v>
      </c>
      <c r="X1434">
        <v>0</v>
      </c>
      <c r="AA1434">
        <v>0</v>
      </c>
      <c r="AB1434">
        <v>0</v>
      </c>
      <c r="AC1434" t="s">
        <v>1049</v>
      </c>
      <c r="AG1434">
        <v>0</v>
      </c>
      <c r="AI1434">
        <v>43.80365768</v>
      </c>
      <c r="AJ1434" t="s">
        <v>973</v>
      </c>
      <c r="AL1434">
        <v>-105.27142912</v>
      </c>
      <c r="AN1434" t="s">
        <v>1340</v>
      </c>
      <c r="AO1434">
        <v>1.677294469964392</v>
      </c>
      <c r="AP1434" t="s">
        <v>1522</v>
      </c>
      <c r="AQ1434">
        <v>2020</v>
      </c>
      <c r="AR1434">
        <v>47</v>
      </c>
    </row>
    <row r="1435" spans="1:44">
      <c r="A1435" t="s">
        <v>44</v>
      </c>
      <c r="B1435" s="2">
        <v>43816</v>
      </c>
      <c r="C1435" s="2">
        <v>43864</v>
      </c>
      <c r="D1435" t="s">
        <v>128</v>
      </c>
      <c r="E1435">
        <v>48</v>
      </c>
      <c r="F1435" t="s">
        <v>232</v>
      </c>
      <c r="G1435" t="s">
        <v>300</v>
      </c>
      <c r="J1435">
        <v>162.55999755</v>
      </c>
      <c r="K1435">
        <v>9</v>
      </c>
      <c r="L1435">
        <v>44</v>
      </c>
      <c r="M1435" t="s">
        <v>332</v>
      </c>
      <c r="N1435">
        <v>70</v>
      </c>
      <c r="O1435" t="s">
        <v>333</v>
      </c>
      <c r="P1435">
        <f>"03251/0685"</f>
        <v>0</v>
      </c>
      <c r="Q1435" t="s">
        <v>834</v>
      </c>
      <c r="R1435" t="s">
        <v>956</v>
      </c>
      <c r="S1435" s="2">
        <v>43816</v>
      </c>
      <c r="T1435" t="s">
        <v>962</v>
      </c>
      <c r="U1435">
        <v>0</v>
      </c>
      <c r="V1435" t="s">
        <v>973</v>
      </c>
      <c r="X1435">
        <v>0</v>
      </c>
      <c r="AA1435">
        <v>0</v>
      </c>
      <c r="AB1435">
        <v>0</v>
      </c>
      <c r="AC1435" t="s">
        <v>1049</v>
      </c>
      <c r="AG1435">
        <v>0</v>
      </c>
      <c r="AI1435">
        <v>43.80365768</v>
      </c>
      <c r="AJ1435" t="s">
        <v>973</v>
      </c>
      <c r="AL1435">
        <v>-105.27142912</v>
      </c>
      <c r="AN1435" t="s">
        <v>1340</v>
      </c>
      <c r="AO1435">
        <v>1.677294469964392</v>
      </c>
      <c r="AP1435" t="s">
        <v>1522</v>
      </c>
      <c r="AQ1435">
        <v>2020</v>
      </c>
      <c r="AR1435">
        <v>47</v>
      </c>
    </row>
    <row r="1436" spans="1:44">
      <c r="A1436" t="s">
        <v>44</v>
      </c>
      <c r="B1436" s="2">
        <v>43405</v>
      </c>
      <c r="C1436" s="2">
        <v>43448</v>
      </c>
      <c r="D1436" t="s">
        <v>63</v>
      </c>
      <c r="E1436">
        <v>48</v>
      </c>
      <c r="F1436" t="s">
        <v>229</v>
      </c>
      <c r="G1436" t="s">
        <v>300</v>
      </c>
      <c r="J1436">
        <v>327.23001098</v>
      </c>
      <c r="K1436">
        <v>27</v>
      </c>
      <c r="L1436">
        <v>45</v>
      </c>
      <c r="M1436" t="s">
        <v>332</v>
      </c>
      <c r="N1436">
        <v>70</v>
      </c>
      <c r="O1436" t="s">
        <v>333</v>
      </c>
      <c r="P1436" t="s">
        <v>505</v>
      </c>
      <c r="Q1436" t="s">
        <v>831</v>
      </c>
      <c r="R1436" t="s">
        <v>956</v>
      </c>
      <c r="S1436" s="2">
        <v>43405</v>
      </c>
      <c r="T1436" t="s">
        <v>962</v>
      </c>
      <c r="U1436">
        <v>0</v>
      </c>
      <c r="V1436" t="s">
        <v>973</v>
      </c>
      <c r="X1436">
        <v>0</v>
      </c>
      <c r="AA1436">
        <v>0</v>
      </c>
      <c r="AB1436">
        <v>0</v>
      </c>
      <c r="AC1436" t="s">
        <v>1049</v>
      </c>
      <c r="AG1436">
        <v>0</v>
      </c>
      <c r="AI1436">
        <v>43.84772985</v>
      </c>
      <c r="AJ1436" t="s">
        <v>973</v>
      </c>
      <c r="AL1436">
        <v>-105.25475848</v>
      </c>
      <c r="AN1436" t="s">
        <v>1341</v>
      </c>
      <c r="AO1436">
        <v>1.93719925853926</v>
      </c>
      <c r="AP1436" t="s">
        <v>1521</v>
      </c>
      <c r="AQ1436">
        <v>2018</v>
      </c>
      <c r="AR1436">
        <v>47</v>
      </c>
    </row>
    <row r="1437" spans="1:44">
      <c r="A1437" t="s">
        <v>44</v>
      </c>
      <c r="B1437" s="2">
        <v>43405</v>
      </c>
      <c r="C1437" s="2">
        <v>43448</v>
      </c>
      <c r="D1437" t="s">
        <v>63</v>
      </c>
      <c r="E1437">
        <v>48</v>
      </c>
      <c r="F1437" t="s">
        <v>233</v>
      </c>
      <c r="G1437" t="s">
        <v>300</v>
      </c>
      <c r="J1437">
        <v>327.23001098</v>
      </c>
      <c r="K1437">
        <v>27</v>
      </c>
      <c r="L1437">
        <v>45</v>
      </c>
      <c r="M1437" t="s">
        <v>332</v>
      </c>
      <c r="N1437">
        <v>70</v>
      </c>
      <c r="O1437" t="s">
        <v>333</v>
      </c>
      <c r="P1437" t="s">
        <v>506</v>
      </c>
      <c r="Q1437" t="s">
        <v>835</v>
      </c>
      <c r="R1437" t="s">
        <v>956</v>
      </c>
      <c r="S1437" s="2">
        <v>43405</v>
      </c>
      <c r="T1437" t="s">
        <v>962</v>
      </c>
      <c r="U1437">
        <v>0</v>
      </c>
      <c r="V1437" t="s">
        <v>973</v>
      </c>
      <c r="X1437">
        <v>0</v>
      </c>
      <c r="AA1437">
        <v>0</v>
      </c>
      <c r="AB1437">
        <v>0</v>
      </c>
      <c r="AC1437" t="s">
        <v>1049</v>
      </c>
      <c r="AG1437">
        <v>0</v>
      </c>
      <c r="AI1437">
        <v>43.84772985</v>
      </c>
      <c r="AJ1437" t="s">
        <v>973</v>
      </c>
      <c r="AL1437">
        <v>-105.25475848</v>
      </c>
      <c r="AN1437" t="s">
        <v>1341</v>
      </c>
      <c r="AO1437">
        <v>1.93719925853926</v>
      </c>
      <c r="AP1437" t="s">
        <v>1521</v>
      </c>
      <c r="AQ1437">
        <v>2018</v>
      </c>
      <c r="AR1437">
        <v>47</v>
      </c>
    </row>
    <row r="1438" spans="1:44">
      <c r="A1438" t="s">
        <v>44</v>
      </c>
      <c r="B1438" s="2">
        <v>43405</v>
      </c>
      <c r="C1438" s="2">
        <v>43448</v>
      </c>
      <c r="D1438" t="s">
        <v>63</v>
      </c>
      <c r="E1438">
        <v>48</v>
      </c>
      <c r="F1438" t="s">
        <v>233</v>
      </c>
      <c r="G1438" t="s">
        <v>300</v>
      </c>
      <c r="J1438">
        <v>327.23001098</v>
      </c>
      <c r="K1438">
        <v>27</v>
      </c>
      <c r="L1438">
        <v>45</v>
      </c>
      <c r="M1438" t="s">
        <v>332</v>
      </c>
      <c r="N1438">
        <v>70</v>
      </c>
      <c r="O1438" t="s">
        <v>333</v>
      </c>
      <c r="P1438" t="s">
        <v>506</v>
      </c>
      <c r="Q1438" t="s">
        <v>835</v>
      </c>
      <c r="R1438" t="s">
        <v>956</v>
      </c>
      <c r="S1438" s="2">
        <v>43405</v>
      </c>
      <c r="T1438" t="s">
        <v>962</v>
      </c>
      <c r="U1438">
        <v>0</v>
      </c>
      <c r="V1438" t="s">
        <v>973</v>
      </c>
      <c r="X1438">
        <v>0</v>
      </c>
      <c r="AA1438">
        <v>0</v>
      </c>
      <c r="AB1438">
        <v>0</v>
      </c>
      <c r="AC1438" t="s">
        <v>1049</v>
      </c>
      <c r="AG1438">
        <v>0</v>
      </c>
      <c r="AI1438">
        <v>43.84772985</v>
      </c>
      <c r="AJ1438" t="s">
        <v>973</v>
      </c>
      <c r="AL1438">
        <v>-105.25475848</v>
      </c>
      <c r="AN1438" t="s">
        <v>1341</v>
      </c>
      <c r="AO1438">
        <v>1.93719925853926</v>
      </c>
      <c r="AP1438" t="s">
        <v>1521</v>
      </c>
      <c r="AQ1438">
        <v>2018</v>
      </c>
      <c r="AR1438">
        <v>47</v>
      </c>
    </row>
    <row r="1439" spans="1:44">
      <c r="A1439" t="s">
        <v>44</v>
      </c>
      <c r="B1439" s="2">
        <v>43405</v>
      </c>
      <c r="C1439" s="2">
        <v>43448</v>
      </c>
      <c r="D1439" t="s">
        <v>63</v>
      </c>
      <c r="E1439">
        <v>48</v>
      </c>
      <c r="F1439" t="s">
        <v>233</v>
      </c>
      <c r="G1439" t="s">
        <v>300</v>
      </c>
      <c r="J1439">
        <v>327.23001098</v>
      </c>
      <c r="K1439">
        <v>27</v>
      </c>
      <c r="L1439">
        <v>45</v>
      </c>
      <c r="M1439" t="s">
        <v>332</v>
      </c>
      <c r="N1439">
        <v>70</v>
      </c>
      <c r="O1439" t="s">
        <v>333</v>
      </c>
      <c r="P1439" t="s">
        <v>506</v>
      </c>
      <c r="Q1439" t="s">
        <v>835</v>
      </c>
      <c r="R1439" t="s">
        <v>956</v>
      </c>
      <c r="S1439" s="2">
        <v>43405</v>
      </c>
      <c r="T1439" t="s">
        <v>962</v>
      </c>
      <c r="U1439">
        <v>0</v>
      </c>
      <c r="V1439" t="s">
        <v>973</v>
      </c>
      <c r="X1439">
        <v>0</v>
      </c>
      <c r="AA1439">
        <v>0</v>
      </c>
      <c r="AB1439">
        <v>0</v>
      </c>
      <c r="AC1439" t="s">
        <v>1049</v>
      </c>
      <c r="AG1439">
        <v>0</v>
      </c>
      <c r="AI1439">
        <v>43.84772985</v>
      </c>
      <c r="AJ1439" t="s">
        <v>973</v>
      </c>
      <c r="AL1439">
        <v>-105.25475848</v>
      </c>
      <c r="AN1439" t="s">
        <v>1341</v>
      </c>
      <c r="AO1439">
        <v>1.93719925853926</v>
      </c>
      <c r="AP1439" t="s">
        <v>1521</v>
      </c>
      <c r="AQ1439">
        <v>2018</v>
      </c>
      <c r="AR1439">
        <v>47</v>
      </c>
    </row>
    <row r="1440" spans="1:44">
      <c r="A1440" t="s">
        <v>44</v>
      </c>
      <c r="B1440" s="2">
        <v>43405</v>
      </c>
      <c r="C1440" s="2">
        <v>43448</v>
      </c>
      <c r="D1440" t="s">
        <v>63</v>
      </c>
      <c r="E1440">
        <v>48</v>
      </c>
      <c r="F1440" t="s">
        <v>233</v>
      </c>
      <c r="G1440" t="s">
        <v>300</v>
      </c>
      <c r="J1440">
        <v>327.23001098</v>
      </c>
      <c r="K1440">
        <v>27</v>
      </c>
      <c r="L1440">
        <v>45</v>
      </c>
      <c r="M1440" t="s">
        <v>332</v>
      </c>
      <c r="N1440">
        <v>70</v>
      </c>
      <c r="O1440" t="s">
        <v>333</v>
      </c>
      <c r="P1440" t="s">
        <v>506</v>
      </c>
      <c r="Q1440" t="s">
        <v>835</v>
      </c>
      <c r="R1440" t="s">
        <v>956</v>
      </c>
      <c r="S1440" s="2">
        <v>43405</v>
      </c>
      <c r="T1440" t="s">
        <v>962</v>
      </c>
      <c r="U1440">
        <v>0</v>
      </c>
      <c r="V1440" t="s">
        <v>973</v>
      </c>
      <c r="X1440">
        <v>0</v>
      </c>
      <c r="AA1440">
        <v>0</v>
      </c>
      <c r="AB1440">
        <v>0</v>
      </c>
      <c r="AC1440" t="s">
        <v>1049</v>
      </c>
      <c r="AG1440">
        <v>0</v>
      </c>
      <c r="AI1440">
        <v>43.84772985</v>
      </c>
      <c r="AJ1440" t="s">
        <v>973</v>
      </c>
      <c r="AL1440">
        <v>-105.25475848</v>
      </c>
      <c r="AN1440" t="s">
        <v>1341</v>
      </c>
      <c r="AO1440">
        <v>1.93719925853926</v>
      </c>
      <c r="AP1440" t="s">
        <v>1521</v>
      </c>
      <c r="AQ1440">
        <v>2018</v>
      </c>
      <c r="AR1440">
        <v>47</v>
      </c>
    </row>
    <row r="1441" spans="1:44">
      <c r="A1441" t="s">
        <v>44</v>
      </c>
      <c r="B1441" s="2">
        <v>43405</v>
      </c>
      <c r="C1441" s="2">
        <v>43448</v>
      </c>
      <c r="D1441" t="s">
        <v>63</v>
      </c>
      <c r="E1441">
        <v>48</v>
      </c>
      <c r="F1441" t="s">
        <v>233</v>
      </c>
      <c r="G1441" t="s">
        <v>300</v>
      </c>
      <c r="J1441">
        <v>327.23001098</v>
      </c>
      <c r="K1441">
        <v>27</v>
      </c>
      <c r="L1441">
        <v>45</v>
      </c>
      <c r="M1441" t="s">
        <v>332</v>
      </c>
      <c r="N1441">
        <v>70</v>
      </c>
      <c r="O1441" t="s">
        <v>333</v>
      </c>
      <c r="P1441" t="s">
        <v>506</v>
      </c>
      <c r="Q1441" t="s">
        <v>835</v>
      </c>
      <c r="R1441" t="s">
        <v>956</v>
      </c>
      <c r="S1441" s="2">
        <v>43405</v>
      </c>
      <c r="T1441" t="s">
        <v>962</v>
      </c>
      <c r="U1441">
        <v>0</v>
      </c>
      <c r="V1441" t="s">
        <v>973</v>
      </c>
      <c r="X1441">
        <v>0</v>
      </c>
      <c r="AA1441">
        <v>0</v>
      </c>
      <c r="AB1441">
        <v>0</v>
      </c>
      <c r="AC1441" t="s">
        <v>1049</v>
      </c>
      <c r="AG1441">
        <v>0</v>
      </c>
      <c r="AI1441">
        <v>43.84772985</v>
      </c>
      <c r="AJ1441" t="s">
        <v>973</v>
      </c>
      <c r="AL1441">
        <v>-105.25475848</v>
      </c>
      <c r="AN1441" t="s">
        <v>1341</v>
      </c>
      <c r="AO1441">
        <v>1.93719925853926</v>
      </c>
      <c r="AP1441" t="s">
        <v>1521</v>
      </c>
      <c r="AQ1441">
        <v>2018</v>
      </c>
      <c r="AR1441">
        <v>47</v>
      </c>
    </row>
    <row r="1442" spans="1:44">
      <c r="A1442" t="s">
        <v>44</v>
      </c>
      <c r="B1442" s="2">
        <v>43509</v>
      </c>
      <c r="C1442" s="2">
        <v>43591</v>
      </c>
      <c r="D1442" t="s">
        <v>122</v>
      </c>
      <c r="E1442">
        <v>60</v>
      </c>
      <c r="F1442" t="s">
        <v>219</v>
      </c>
      <c r="G1442" t="s">
        <v>300</v>
      </c>
      <c r="J1442">
        <v>1282.69995117</v>
      </c>
      <c r="K1442">
        <v>2</v>
      </c>
      <c r="L1442">
        <v>44</v>
      </c>
      <c r="M1442" t="s">
        <v>332</v>
      </c>
      <c r="N1442">
        <v>70</v>
      </c>
      <c r="O1442" t="s">
        <v>333</v>
      </c>
      <c r="P1442" t="s">
        <v>493</v>
      </c>
      <c r="Q1442" t="s">
        <v>819</v>
      </c>
      <c r="R1442" t="s">
        <v>956</v>
      </c>
      <c r="S1442" s="2">
        <v>43509</v>
      </c>
      <c r="T1442" t="s">
        <v>963</v>
      </c>
      <c r="U1442">
        <v>0</v>
      </c>
      <c r="V1442" t="s">
        <v>973</v>
      </c>
      <c r="X1442">
        <v>0</v>
      </c>
      <c r="AA1442">
        <v>0</v>
      </c>
      <c r="AB1442">
        <v>0</v>
      </c>
      <c r="AC1442" t="s">
        <v>1049</v>
      </c>
      <c r="AG1442">
        <v>0</v>
      </c>
      <c r="AI1442">
        <v>43.8182571</v>
      </c>
      <c r="AJ1442" t="s">
        <v>973</v>
      </c>
      <c r="AL1442">
        <v>-105.23080867</v>
      </c>
      <c r="AN1442" t="s">
        <v>1326</v>
      </c>
      <c r="AO1442">
        <v>0.8154516873164798</v>
      </c>
      <c r="AP1442" t="s">
        <v>1520</v>
      </c>
      <c r="AQ1442">
        <v>2019</v>
      </c>
      <c r="AR1442">
        <v>47</v>
      </c>
    </row>
    <row r="1443" spans="1:44">
      <c r="A1443" t="s">
        <v>44</v>
      </c>
      <c r="B1443" s="2">
        <v>43509</v>
      </c>
      <c r="C1443" s="2">
        <v>43591</v>
      </c>
      <c r="D1443" t="s">
        <v>122</v>
      </c>
      <c r="E1443">
        <v>60</v>
      </c>
      <c r="F1443" t="s">
        <v>219</v>
      </c>
      <c r="G1443" t="s">
        <v>300</v>
      </c>
      <c r="J1443">
        <v>1282.69995117</v>
      </c>
      <c r="K1443">
        <v>11</v>
      </c>
      <c r="L1443">
        <v>44</v>
      </c>
      <c r="M1443" t="s">
        <v>332</v>
      </c>
      <c r="N1443">
        <v>70</v>
      </c>
      <c r="O1443" t="s">
        <v>333</v>
      </c>
      <c r="P1443" t="s">
        <v>493</v>
      </c>
      <c r="Q1443" t="s">
        <v>819</v>
      </c>
      <c r="R1443" t="s">
        <v>956</v>
      </c>
      <c r="S1443" s="2">
        <v>43509</v>
      </c>
      <c r="T1443" t="s">
        <v>963</v>
      </c>
      <c r="U1443">
        <v>0</v>
      </c>
      <c r="V1443" t="s">
        <v>973</v>
      </c>
      <c r="X1443">
        <v>0</v>
      </c>
      <c r="AA1443">
        <v>0</v>
      </c>
      <c r="AB1443">
        <v>0</v>
      </c>
      <c r="AC1443" t="s">
        <v>1049</v>
      </c>
      <c r="AG1443">
        <v>0</v>
      </c>
      <c r="AI1443">
        <v>43.80375335</v>
      </c>
      <c r="AJ1443" t="s">
        <v>973</v>
      </c>
      <c r="AL1443">
        <v>-105.23078567</v>
      </c>
      <c r="AN1443" t="s">
        <v>1330</v>
      </c>
      <c r="AO1443">
        <v>1.393982539775719</v>
      </c>
      <c r="AP1443" t="s">
        <v>1523</v>
      </c>
      <c r="AQ1443">
        <v>2019</v>
      </c>
      <c r="AR1443">
        <v>47</v>
      </c>
    </row>
    <row r="1444" spans="1:44">
      <c r="A1444" t="s">
        <v>44</v>
      </c>
      <c r="B1444" s="2">
        <v>43509</v>
      </c>
      <c r="C1444" s="2">
        <v>43591</v>
      </c>
      <c r="D1444" t="s">
        <v>122</v>
      </c>
      <c r="E1444">
        <v>60</v>
      </c>
      <c r="F1444" t="s">
        <v>219</v>
      </c>
      <c r="G1444" t="s">
        <v>300</v>
      </c>
      <c r="J1444">
        <v>1282.69995117</v>
      </c>
      <c r="K1444">
        <v>11</v>
      </c>
      <c r="L1444">
        <v>44</v>
      </c>
      <c r="M1444" t="s">
        <v>332</v>
      </c>
      <c r="N1444">
        <v>70</v>
      </c>
      <c r="O1444" t="s">
        <v>333</v>
      </c>
      <c r="P1444" t="s">
        <v>493</v>
      </c>
      <c r="Q1444" t="s">
        <v>819</v>
      </c>
      <c r="R1444" t="s">
        <v>956</v>
      </c>
      <c r="S1444" s="2">
        <v>43509</v>
      </c>
      <c r="T1444" t="s">
        <v>963</v>
      </c>
      <c r="U1444">
        <v>0</v>
      </c>
      <c r="V1444" t="s">
        <v>973</v>
      </c>
      <c r="X1444">
        <v>0</v>
      </c>
      <c r="AA1444">
        <v>0</v>
      </c>
      <c r="AB1444">
        <v>0</v>
      </c>
      <c r="AC1444" t="s">
        <v>1049</v>
      </c>
      <c r="AG1444">
        <v>0</v>
      </c>
      <c r="AI1444">
        <v>43.80375335</v>
      </c>
      <c r="AJ1444" t="s">
        <v>973</v>
      </c>
      <c r="AL1444">
        <v>-105.23078567</v>
      </c>
      <c r="AN1444" t="s">
        <v>1330</v>
      </c>
      <c r="AO1444">
        <v>1.393982539775719</v>
      </c>
      <c r="AP1444" t="s">
        <v>1523</v>
      </c>
      <c r="AQ1444">
        <v>2019</v>
      </c>
      <c r="AR1444">
        <v>47</v>
      </c>
    </row>
    <row r="1445" spans="1:44">
      <c r="A1445" t="s">
        <v>44</v>
      </c>
      <c r="B1445" s="2">
        <v>43509</v>
      </c>
      <c r="C1445" s="2">
        <v>43591</v>
      </c>
      <c r="D1445" t="s">
        <v>122</v>
      </c>
      <c r="E1445">
        <v>60</v>
      </c>
      <c r="F1445" t="s">
        <v>219</v>
      </c>
      <c r="G1445" t="s">
        <v>300</v>
      </c>
      <c r="J1445">
        <v>1282.69995117</v>
      </c>
      <c r="K1445">
        <v>14</v>
      </c>
      <c r="L1445">
        <v>44</v>
      </c>
      <c r="M1445" t="s">
        <v>332</v>
      </c>
      <c r="N1445">
        <v>70</v>
      </c>
      <c r="O1445" t="s">
        <v>333</v>
      </c>
      <c r="P1445" t="s">
        <v>493</v>
      </c>
      <c r="Q1445" t="s">
        <v>819</v>
      </c>
      <c r="R1445" t="s">
        <v>956</v>
      </c>
      <c r="S1445" s="2">
        <v>43509</v>
      </c>
      <c r="T1445" t="s">
        <v>963</v>
      </c>
      <c r="U1445">
        <v>0</v>
      </c>
      <c r="V1445" t="s">
        <v>973</v>
      </c>
      <c r="X1445">
        <v>0</v>
      </c>
      <c r="AA1445">
        <v>0</v>
      </c>
      <c r="AB1445">
        <v>0</v>
      </c>
      <c r="AC1445" t="s">
        <v>1049</v>
      </c>
      <c r="AG1445">
        <v>0</v>
      </c>
      <c r="AI1445">
        <v>43.78920382</v>
      </c>
      <c r="AJ1445" t="s">
        <v>973</v>
      </c>
      <c r="AL1445">
        <v>-105.23080081</v>
      </c>
      <c r="AN1445" t="s">
        <v>1332</v>
      </c>
      <c r="AO1445">
        <v>2.288148651607369</v>
      </c>
      <c r="AP1445" t="s">
        <v>1523</v>
      </c>
      <c r="AQ1445">
        <v>2019</v>
      </c>
      <c r="AR1445">
        <v>47</v>
      </c>
    </row>
    <row r="1446" spans="1:44">
      <c r="A1446" t="s">
        <v>44</v>
      </c>
      <c r="B1446" s="2">
        <v>43509</v>
      </c>
      <c r="C1446" s="2">
        <v>43591</v>
      </c>
      <c r="D1446" t="s">
        <v>122</v>
      </c>
      <c r="E1446">
        <v>60</v>
      </c>
      <c r="F1446" t="s">
        <v>219</v>
      </c>
      <c r="G1446" t="s">
        <v>300</v>
      </c>
      <c r="J1446">
        <v>1282.69995117</v>
      </c>
      <c r="K1446">
        <v>2</v>
      </c>
      <c r="L1446">
        <v>44</v>
      </c>
      <c r="M1446" t="s">
        <v>332</v>
      </c>
      <c r="N1446">
        <v>70</v>
      </c>
      <c r="O1446" t="s">
        <v>333</v>
      </c>
      <c r="P1446" t="s">
        <v>493</v>
      </c>
      <c r="Q1446" t="s">
        <v>819</v>
      </c>
      <c r="R1446" t="s">
        <v>956</v>
      </c>
      <c r="S1446" s="2">
        <v>43509</v>
      </c>
      <c r="T1446" t="s">
        <v>963</v>
      </c>
      <c r="U1446">
        <v>0</v>
      </c>
      <c r="V1446" t="s">
        <v>973</v>
      </c>
      <c r="X1446">
        <v>0</v>
      </c>
      <c r="AA1446">
        <v>0</v>
      </c>
      <c r="AB1446">
        <v>0</v>
      </c>
      <c r="AC1446" t="s">
        <v>1049</v>
      </c>
      <c r="AG1446">
        <v>0</v>
      </c>
      <c r="AI1446">
        <v>43.8182571</v>
      </c>
      <c r="AJ1446" t="s">
        <v>973</v>
      </c>
      <c r="AL1446">
        <v>-105.23080867</v>
      </c>
      <c r="AN1446" t="s">
        <v>1326</v>
      </c>
      <c r="AO1446">
        <v>0.8154516873164798</v>
      </c>
      <c r="AP1446" t="s">
        <v>1520</v>
      </c>
      <c r="AQ1446">
        <v>2019</v>
      </c>
      <c r="AR1446">
        <v>47</v>
      </c>
    </row>
    <row r="1447" spans="1:44">
      <c r="A1447" t="s">
        <v>44</v>
      </c>
      <c r="B1447" s="2">
        <v>43509</v>
      </c>
      <c r="C1447" s="2">
        <v>43591</v>
      </c>
      <c r="D1447" t="s">
        <v>122</v>
      </c>
      <c r="E1447">
        <v>60</v>
      </c>
      <c r="F1447" t="s">
        <v>219</v>
      </c>
      <c r="G1447" t="s">
        <v>300</v>
      </c>
      <c r="J1447">
        <v>1282.69995117</v>
      </c>
      <c r="K1447">
        <v>2</v>
      </c>
      <c r="L1447">
        <v>44</v>
      </c>
      <c r="M1447" t="s">
        <v>332</v>
      </c>
      <c r="N1447">
        <v>70</v>
      </c>
      <c r="O1447" t="s">
        <v>333</v>
      </c>
      <c r="P1447" t="s">
        <v>493</v>
      </c>
      <c r="Q1447" t="s">
        <v>819</v>
      </c>
      <c r="R1447" t="s">
        <v>956</v>
      </c>
      <c r="S1447" s="2">
        <v>43509</v>
      </c>
      <c r="T1447" t="s">
        <v>963</v>
      </c>
      <c r="U1447">
        <v>0</v>
      </c>
      <c r="V1447" t="s">
        <v>973</v>
      </c>
      <c r="X1447">
        <v>0</v>
      </c>
      <c r="AA1447">
        <v>0</v>
      </c>
      <c r="AB1447">
        <v>0</v>
      </c>
      <c r="AC1447" t="s">
        <v>1049</v>
      </c>
      <c r="AG1447">
        <v>0</v>
      </c>
      <c r="AI1447">
        <v>43.8182571</v>
      </c>
      <c r="AJ1447" t="s">
        <v>973</v>
      </c>
      <c r="AL1447">
        <v>-105.23080867</v>
      </c>
      <c r="AN1447" t="s">
        <v>1326</v>
      </c>
      <c r="AO1447">
        <v>0.8154516873164798</v>
      </c>
      <c r="AP1447" t="s">
        <v>1520</v>
      </c>
      <c r="AQ1447">
        <v>2019</v>
      </c>
      <c r="AR1447">
        <v>47</v>
      </c>
    </row>
    <row r="1448" spans="1:44">
      <c r="A1448" t="s">
        <v>44</v>
      </c>
      <c r="B1448" s="2">
        <v>43509</v>
      </c>
      <c r="C1448" s="2">
        <v>43591</v>
      </c>
      <c r="D1448" t="s">
        <v>122</v>
      </c>
      <c r="E1448">
        <v>60</v>
      </c>
      <c r="F1448" t="s">
        <v>219</v>
      </c>
      <c r="G1448" t="s">
        <v>300</v>
      </c>
      <c r="J1448">
        <v>1282.69995117</v>
      </c>
      <c r="K1448">
        <v>12</v>
      </c>
      <c r="L1448">
        <v>44</v>
      </c>
      <c r="M1448" t="s">
        <v>332</v>
      </c>
      <c r="N1448">
        <v>70</v>
      </c>
      <c r="O1448" t="s">
        <v>333</v>
      </c>
      <c r="P1448" t="s">
        <v>493</v>
      </c>
      <c r="Q1448" t="s">
        <v>819</v>
      </c>
      <c r="R1448" t="s">
        <v>956</v>
      </c>
      <c r="S1448" s="2">
        <v>43509</v>
      </c>
      <c r="T1448" t="s">
        <v>963</v>
      </c>
      <c r="U1448">
        <v>0</v>
      </c>
      <c r="V1448" t="s">
        <v>973</v>
      </c>
      <c r="X1448">
        <v>0</v>
      </c>
      <c r="AA1448">
        <v>0</v>
      </c>
      <c r="AB1448">
        <v>0</v>
      </c>
      <c r="AC1448" t="s">
        <v>1049</v>
      </c>
      <c r="AG1448">
        <v>0</v>
      </c>
      <c r="AI1448">
        <v>43.80379544</v>
      </c>
      <c r="AJ1448" t="s">
        <v>973</v>
      </c>
      <c r="AL1448">
        <v>-105.21072726</v>
      </c>
      <c r="AN1448" t="s">
        <v>1325</v>
      </c>
      <c r="AO1448">
        <v>2.134370948534378</v>
      </c>
      <c r="AP1448" t="s">
        <v>1523</v>
      </c>
      <c r="AQ1448">
        <v>2019</v>
      </c>
      <c r="AR1448">
        <v>47</v>
      </c>
    </row>
    <row r="1449" spans="1:44">
      <c r="A1449" t="s">
        <v>44</v>
      </c>
      <c r="B1449" s="2">
        <v>43509</v>
      </c>
      <c r="C1449" s="2">
        <v>43591</v>
      </c>
      <c r="D1449" t="s">
        <v>122</v>
      </c>
      <c r="E1449">
        <v>60</v>
      </c>
      <c r="F1449" t="s">
        <v>219</v>
      </c>
      <c r="G1449" t="s">
        <v>300</v>
      </c>
      <c r="J1449">
        <v>1282.69995117</v>
      </c>
      <c r="K1449">
        <v>26</v>
      </c>
      <c r="L1449">
        <v>45</v>
      </c>
      <c r="M1449" t="s">
        <v>332</v>
      </c>
      <c r="N1449">
        <v>70</v>
      </c>
      <c r="O1449" t="s">
        <v>333</v>
      </c>
      <c r="P1449" t="s">
        <v>493</v>
      </c>
      <c r="Q1449" t="s">
        <v>819</v>
      </c>
      <c r="R1449" t="s">
        <v>956</v>
      </c>
      <c r="S1449" s="2">
        <v>43509</v>
      </c>
      <c r="T1449" t="s">
        <v>963</v>
      </c>
      <c r="U1449">
        <v>0</v>
      </c>
      <c r="V1449" t="s">
        <v>973</v>
      </c>
      <c r="X1449">
        <v>0</v>
      </c>
      <c r="AA1449">
        <v>0</v>
      </c>
      <c r="AB1449">
        <v>0</v>
      </c>
      <c r="AC1449" t="s">
        <v>1049</v>
      </c>
      <c r="AG1449">
        <v>0</v>
      </c>
      <c r="AI1449">
        <v>43.84771472</v>
      </c>
      <c r="AJ1449" t="s">
        <v>973</v>
      </c>
      <c r="AL1449">
        <v>-105.2340744</v>
      </c>
      <c r="AN1449" t="s">
        <v>1334</v>
      </c>
      <c r="AO1449">
        <v>2.001184011171653</v>
      </c>
      <c r="AP1449" t="s">
        <v>1519</v>
      </c>
      <c r="AQ1449">
        <v>2019</v>
      </c>
      <c r="AR1449">
        <v>47</v>
      </c>
    </row>
    <row r="1450" spans="1:44">
      <c r="A1450" t="s">
        <v>44</v>
      </c>
      <c r="B1450" s="2">
        <v>43509</v>
      </c>
      <c r="C1450" s="2">
        <v>43591</v>
      </c>
      <c r="D1450" t="s">
        <v>122</v>
      </c>
      <c r="E1450">
        <v>60</v>
      </c>
      <c r="F1450" t="s">
        <v>219</v>
      </c>
      <c r="G1450" t="s">
        <v>300</v>
      </c>
      <c r="J1450">
        <v>1282.69995117</v>
      </c>
      <c r="K1450">
        <v>14</v>
      </c>
      <c r="L1450">
        <v>44</v>
      </c>
      <c r="M1450" t="s">
        <v>332</v>
      </c>
      <c r="N1450">
        <v>70</v>
      </c>
      <c r="O1450" t="s">
        <v>333</v>
      </c>
      <c r="P1450" t="s">
        <v>493</v>
      </c>
      <c r="Q1450" t="s">
        <v>819</v>
      </c>
      <c r="R1450" t="s">
        <v>956</v>
      </c>
      <c r="S1450" s="2">
        <v>43509</v>
      </c>
      <c r="T1450" t="s">
        <v>963</v>
      </c>
      <c r="U1450">
        <v>0</v>
      </c>
      <c r="V1450" t="s">
        <v>973</v>
      </c>
      <c r="X1450">
        <v>0</v>
      </c>
      <c r="AA1450">
        <v>0</v>
      </c>
      <c r="AB1450">
        <v>0</v>
      </c>
      <c r="AC1450" t="s">
        <v>1049</v>
      </c>
      <c r="AG1450">
        <v>0</v>
      </c>
      <c r="AI1450">
        <v>43.78920382</v>
      </c>
      <c r="AJ1450" t="s">
        <v>973</v>
      </c>
      <c r="AL1450">
        <v>-105.23080081</v>
      </c>
      <c r="AN1450" t="s">
        <v>1332</v>
      </c>
      <c r="AO1450">
        <v>2.288148651607369</v>
      </c>
      <c r="AP1450" t="s">
        <v>1523</v>
      </c>
      <c r="AQ1450">
        <v>2019</v>
      </c>
      <c r="AR1450">
        <v>47</v>
      </c>
    </row>
    <row r="1451" spans="1:44">
      <c r="A1451" t="s">
        <v>44</v>
      </c>
      <c r="B1451" s="2">
        <v>43509</v>
      </c>
      <c r="C1451" s="2">
        <v>43591</v>
      </c>
      <c r="D1451" t="s">
        <v>122</v>
      </c>
      <c r="E1451">
        <v>60</v>
      </c>
      <c r="F1451" t="s">
        <v>219</v>
      </c>
      <c r="G1451" t="s">
        <v>300</v>
      </c>
      <c r="J1451">
        <v>1282.69995117</v>
      </c>
      <c r="K1451">
        <v>26</v>
      </c>
      <c r="L1451">
        <v>45</v>
      </c>
      <c r="M1451" t="s">
        <v>332</v>
      </c>
      <c r="N1451">
        <v>70</v>
      </c>
      <c r="O1451" t="s">
        <v>333</v>
      </c>
      <c r="P1451" t="s">
        <v>493</v>
      </c>
      <c r="Q1451" t="s">
        <v>819</v>
      </c>
      <c r="R1451" t="s">
        <v>956</v>
      </c>
      <c r="S1451" s="2">
        <v>43509</v>
      </c>
      <c r="T1451" t="s">
        <v>963</v>
      </c>
      <c r="U1451">
        <v>0</v>
      </c>
      <c r="V1451" t="s">
        <v>973</v>
      </c>
      <c r="X1451">
        <v>0</v>
      </c>
      <c r="AA1451">
        <v>0</v>
      </c>
      <c r="AB1451">
        <v>0</v>
      </c>
      <c r="AC1451" t="s">
        <v>1049</v>
      </c>
      <c r="AG1451">
        <v>0</v>
      </c>
      <c r="AI1451">
        <v>43.84771472</v>
      </c>
      <c r="AJ1451" t="s">
        <v>973</v>
      </c>
      <c r="AL1451">
        <v>-105.2340744</v>
      </c>
      <c r="AN1451" t="s">
        <v>1334</v>
      </c>
      <c r="AO1451">
        <v>2.001184011171653</v>
      </c>
      <c r="AP1451" t="s">
        <v>1519</v>
      </c>
      <c r="AQ1451">
        <v>2019</v>
      </c>
      <c r="AR1451">
        <v>47</v>
      </c>
    </row>
    <row r="1452" spans="1:44">
      <c r="A1452" t="s">
        <v>44</v>
      </c>
      <c r="B1452" s="2">
        <v>43509</v>
      </c>
      <c r="C1452" s="2">
        <v>43591</v>
      </c>
      <c r="D1452" t="s">
        <v>122</v>
      </c>
      <c r="E1452">
        <v>60</v>
      </c>
      <c r="F1452" t="s">
        <v>219</v>
      </c>
      <c r="G1452" t="s">
        <v>300</v>
      </c>
      <c r="J1452">
        <v>1282.69995117</v>
      </c>
      <c r="K1452">
        <v>26</v>
      </c>
      <c r="L1452">
        <v>45</v>
      </c>
      <c r="M1452" t="s">
        <v>332</v>
      </c>
      <c r="N1452">
        <v>70</v>
      </c>
      <c r="O1452" t="s">
        <v>333</v>
      </c>
      <c r="P1452" t="s">
        <v>493</v>
      </c>
      <c r="Q1452" t="s">
        <v>819</v>
      </c>
      <c r="R1452" t="s">
        <v>956</v>
      </c>
      <c r="S1452" s="2">
        <v>43509</v>
      </c>
      <c r="T1452" t="s">
        <v>963</v>
      </c>
      <c r="U1452">
        <v>0</v>
      </c>
      <c r="V1452" t="s">
        <v>973</v>
      </c>
      <c r="X1452">
        <v>0</v>
      </c>
      <c r="AA1452">
        <v>0</v>
      </c>
      <c r="AB1452">
        <v>0</v>
      </c>
      <c r="AC1452" t="s">
        <v>1049</v>
      </c>
      <c r="AG1452">
        <v>0</v>
      </c>
      <c r="AI1452">
        <v>43.84771472</v>
      </c>
      <c r="AJ1452" t="s">
        <v>973</v>
      </c>
      <c r="AL1452">
        <v>-105.2340744</v>
      </c>
      <c r="AN1452" t="s">
        <v>1334</v>
      </c>
      <c r="AO1452">
        <v>2.001184011171653</v>
      </c>
      <c r="AP1452" t="s">
        <v>1519</v>
      </c>
      <c r="AQ1452">
        <v>2019</v>
      </c>
      <c r="AR1452">
        <v>47</v>
      </c>
    </row>
    <row r="1453" spans="1:44">
      <c r="A1453" t="s">
        <v>44</v>
      </c>
      <c r="B1453" s="2">
        <v>43509</v>
      </c>
      <c r="C1453" s="2">
        <v>43591</v>
      </c>
      <c r="D1453" t="s">
        <v>122</v>
      </c>
      <c r="E1453">
        <v>60</v>
      </c>
      <c r="F1453" t="s">
        <v>219</v>
      </c>
      <c r="G1453" t="s">
        <v>300</v>
      </c>
      <c r="J1453">
        <v>1282.69995117</v>
      </c>
      <c r="K1453">
        <v>14</v>
      </c>
      <c r="L1453">
        <v>44</v>
      </c>
      <c r="M1453" t="s">
        <v>332</v>
      </c>
      <c r="N1453">
        <v>70</v>
      </c>
      <c r="O1453" t="s">
        <v>333</v>
      </c>
      <c r="P1453" t="s">
        <v>493</v>
      </c>
      <c r="Q1453" t="s">
        <v>819</v>
      </c>
      <c r="R1453" t="s">
        <v>956</v>
      </c>
      <c r="S1453" s="2">
        <v>43509</v>
      </c>
      <c r="T1453" t="s">
        <v>963</v>
      </c>
      <c r="U1453">
        <v>0</v>
      </c>
      <c r="V1453" t="s">
        <v>973</v>
      </c>
      <c r="X1453">
        <v>0</v>
      </c>
      <c r="AA1453">
        <v>0</v>
      </c>
      <c r="AB1453">
        <v>0</v>
      </c>
      <c r="AC1453" t="s">
        <v>1049</v>
      </c>
      <c r="AG1453">
        <v>0</v>
      </c>
      <c r="AI1453">
        <v>43.78920382</v>
      </c>
      <c r="AJ1453" t="s">
        <v>973</v>
      </c>
      <c r="AL1453">
        <v>-105.23080081</v>
      </c>
      <c r="AN1453" t="s">
        <v>1332</v>
      </c>
      <c r="AO1453">
        <v>2.288148651607369</v>
      </c>
      <c r="AP1453" t="s">
        <v>1523</v>
      </c>
      <c r="AQ1453">
        <v>2019</v>
      </c>
      <c r="AR1453">
        <v>47</v>
      </c>
    </row>
    <row r="1454" spans="1:44">
      <c r="A1454" t="s">
        <v>44</v>
      </c>
      <c r="B1454" s="2">
        <v>43509</v>
      </c>
      <c r="C1454" s="2">
        <v>43591</v>
      </c>
      <c r="D1454" t="s">
        <v>122</v>
      </c>
      <c r="E1454">
        <v>60</v>
      </c>
      <c r="F1454" t="s">
        <v>219</v>
      </c>
      <c r="G1454" t="s">
        <v>300</v>
      </c>
      <c r="J1454">
        <v>1282.69995117</v>
      </c>
      <c r="K1454">
        <v>12</v>
      </c>
      <c r="L1454">
        <v>44</v>
      </c>
      <c r="M1454" t="s">
        <v>332</v>
      </c>
      <c r="N1454">
        <v>70</v>
      </c>
      <c r="O1454" t="s">
        <v>333</v>
      </c>
      <c r="P1454" t="s">
        <v>493</v>
      </c>
      <c r="Q1454" t="s">
        <v>819</v>
      </c>
      <c r="R1454" t="s">
        <v>956</v>
      </c>
      <c r="S1454" s="2">
        <v>43509</v>
      </c>
      <c r="T1454" t="s">
        <v>963</v>
      </c>
      <c r="U1454">
        <v>0</v>
      </c>
      <c r="V1454" t="s">
        <v>973</v>
      </c>
      <c r="X1454">
        <v>0</v>
      </c>
      <c r="AA1454">
        <v>0</v>
      </c>
      <c r="AB1454">
        <v>0</v>
      </c>
      <c r="AC1454" t="s">
        <v>1049</v>
      </c>
      <c r="AG1454">
        <v>0</v>
      </c>
      <c r="AI1454">
        <v>43.80379544</v>
      </c>
      <c r="AJ1454" t="s">
        <v>973</v>
      </c>
      <c r="AL1454">
        <v>-105.21072726</v>
      </c>
      <c r="AN1454" t="s">
        <v>1325</v>
      </c>
      <c r="AO1454">
        <v>2.134370948534378</v>
      </c>
      <c r="AP1454" t="s">
        <v>1523</v>
      </c>
      <c r="AQ1454">
        <v>2019</v>
      </c>
      <c r="AR1454">
        <v>47</v>
      </c>
    </row>
    <row r="1455" spans="1:44">
      <c r="A1455" t="s">
        <v>44</v>
      </c>
      <c r="B1455" s="2">
        <v>43509</v>
      </c>
      <c r="C1455" s="2">
        <v>43591</v>
      </c>
      <c r="D1455" t="s">
        <v>122</v>
      </c>
      <c r="E1455">
        <v>60</v>
      </c>
      <c r="F1455" t="s">
        <v>219</v>
      </c>
      <c r="G1455" t="s">
        <v>300</v>
      </c>
      <c r="J1455">
        <v>1282.69995117</v>
      </c>
      <c r="K1455">
        <v>12</v>
      </c>
      <c r="L1455">
        <v>44</v>
      </c>
      <c r="M1455" t="s">
        <v>332</v>
      </c>
      <c r="N1455">
        <v>70</v>
      </c>
      <c r="O1455" t="s">
        <v>333</v>
      </c>
      <c r="P1455" t="s">
        <v>493</v>
      </c>
      <c r="Q1455" t="s">
        <v>819</v>
      </c>
      <c r="R1455" t="s">
        <v>956</v>
      </c>
      <c r="S1455" s="2">
        <v>43509</v>
      </c>
      <c r="T1455" t="s">
        <v>963</v>
      </c>
      <c r="U1455">
        <v>0</v>
      </c>
      <c r="V1455" t="s">
        <v>973</v>
      </c>
      <c r="X1455">
        <v>0</v>
      </c>
      <c r="AA1455">
        <v>0</v>
      </c>
      <c r="AB1455">
        <v>0</v>
      </c>
      <c r="AC1455" t="s">
        <v>1049</v>
      </c>
      <c r="AG1455">
        <v>0</v>
      </c>
      <c r="AI1455">
        <v>43.80379544</v>
      </c>
      <c r="AJ1455" t="s">
        <v>973</v>
      </c>
      <c r="AL1455">
        <v>-105.21072726</v>
      </c>
      <c r="AN1455" t="s">
        <v>1325</v>
      </c>
      <c r="AO1455">
        <v>2.134370948534378</v>
      </c>
      <c r="AP1455" t="s">
        <v>1523</v>
      </c>
      <c r="AQ1455">
        <v>2019</v>
      </c>
      <c r="AR1455">
        <v>47</v>
      </c>
    </row>
    <row r="1456" spans="1:44">
      <c r="A1456" t="s">
        <v>44</v>
      </c>
      <c r="B1456" s="2">
        <v>43509</v>
      </c>
      <c r="C1456" s="2">
        <v>43591</v>
      </c>
      <c r="D1456" t="s">
        <v>122</v>
      </c>
      <c r="E1456">
        <v>60</v>
      </c>
      <c r="F1456" t="s">
        <v>219</v>
      </c>
      <c r="G1456" t="s">
        <v>300</v>
      </c>
      <c r="J1456">
        <v>1282.69995117</v>
      </c>
      <c r="K1456">
        <v>14</v>
      </c>
      <c r="L1456">
        <v>44</v>
      </c>
      <c r="M1456" t="s">
        <v>332</v>
      </c>
      <c r="N1456">
        <v>70</v>
      </c>
      <c r="O1456" t="s">
        <v>333</v>
      </c>
      <c r="P1456" t="s">
        <v>493</v>
      </c>
      <c r="Q1456" t="s">
        <v>819</v>
      </c>
      <c r="R1456" t="s">
        <v>956</v>
      </c>
      <c r="S1456" s="2">
        <v>43509</v>
      </c>
      <c r="T1456" t="s">
        <v>963</v>
      </c>
      <c r="U1456">
        <v>0</v>
      </c>
      <c r="V1456" t="s">
        <v>973</v>
      </c>
      <c r="X1456">
        <v>0</v>
      </c>
      <c r="AA1456">
        <v>0</v>
      </c>
      <c r="AB1456">
        <v>0</v>
      </c>
      <c r="AC1456" t="s">
        <v>1049</v>
      </c>
      <c r="AG1456">
        <v>0</v>
      </c>
      <c r="AI1456">
        <v>43.78920382</v>
      </c>
      <c r="AJ1456" t="s">
        <v>973</v>
      </c>
      <c r="AL1456">
        <v>-105.23080081</v>
      </c>
      <c r="AN1456" t="s">
        <v>1332</v>
      </c>
      <c r="AO1456">
        <v>2.288148651607369</v>
      </c>
      <c r="AP1456" t="s">
        <v>1523</v>
      </c>
      <c r="AQ1456">
        <v>2019</v>
      </c>
      <c r="AR1456">
        <v>47</v>
      </c>
    </row>
    <row r="1457" spans="1:44">
      <c r="A1457" t="s">
        <v>44</v>
      </c>
      <c r="B1457" s="2">
        <v>43509</v>
      </c>
      <c r="C1457" s="2">
        <v>43591</v>
      </c>
      <c r="D1457" t="s">
        <v>122</v>
      </c>
      <c r="E1457">
        <v>60</v>
      </c>
      <c r="F1457" t="s">
        <v>219</v>
      </c>
      <c r="G1457" t="s">
        <v>300</v>
      </c>
      <c r="J1457">
        <v>1282.69995117</v>
      </c>
      <c r="K1457">
        <v>2</v>
      </c>
      <c r="L1457">
        <v>44</v>
      </c>
      <c r="M1457" t="s">
        <v>332</v>
      </c>
      <c r="N1457">
        <v>70</v>
      </c>
      <c r="O1457" t="s">
        <v>333</v>
      </c>
      <c r="P1457" t="s">
        <v>493</v>
      </c>
      <c r="Q1457" t="s">
        <v>819</v>
      </c>
      <c r="R1457" t="s">
        <v>956</v>
      </c>
      <c r="S1457" s="2">
        <v>43509</v>
      </c>
      <c r="T1457" t="s">
        <v>963</v>
      </c>
      <c r="U1457">
        <v>0</v>
      </c>
      <c r="V1457" t="s">
        <v>973</v>
      </c>
      <c r="X1457">
        <v>0</v>
      </c>
      <c r="AA1457">
        <v>0</v>
      </c>
      <c r="AB1457">
        <v>0</v>
      </c>
      <c r="AC1457" t="s">
        <v>1049</v>
      </c>
      <c r="AG1457">
        <v>0</v>
      </c>
      <c r="AI1457">
        <v>43.8182571</v>
      </c>
      <c r="AJ1457" t="s">
        <v>973</v>
      </c>
      <c r="AL1457">
        <v>-105.23080867</v>
      </c>
      <c r="AN1457" t="s">
        <v>1326</v>
      </c>
      <c r="AO1457">
        <v>0.8154516873164798</v>
      </c>
      <c r="AP1457" t="s">
        <v>1520</v>
      </c>
      <c r="AQ1457">
        <v>2019</v>
      </c>
      <c r="AR1457">
        <v>47</v>
      </c>
    </row>
    <row r="1458" spans="1:44">
      <c r="A1458" t="s">
        <v>44</v>
      </c>
      <c r="B1458" s="2">
        <v>43588</v>
      </c>
      <c r="C1458" s="2">
        <v>43619</v>
      </c>
      <c r="D1458" t="s">
        <v>123</v>
      </c>
      <c r="E1458">
        <v>48</v>
      </c>
      <c r="F1458" t="s">
        <v>220</v>
      </c>
      <c r="G1458" t="s">
        <v>300</v>
      </c>
      <c r="J1458">
        <v>319.80999755</v>
      </c>
      <c r="K1458">
        <v>4</v>
      </c>
      <c r="L1458">
        <v>44</v>
      </c>
      <c r="M1458" t="s">
        <v>332</v>
      </c>
      <c r="N1458">
        <v>70</v>
      </c>
      <c r="O1458" t="s">
        <v>333</v>
      </c>
      <c r="P1458" t="s">
        <v>494</v>
      </c>
      <c r="Q1458" t="s">
        <v>820</v>
      </c>
      <c r="R1458" t="s">
        <v>956</v>
      </c>
      <c r="S1458" s="2">
        <v>43588</v>
      </c>
      <c r="T1458" t="s">
        <v>962</v>
      </c>
      <c r="U1458">
        <v>0</v>
      </c>
      <c r="V1458" t="s">
        <v>973</v>
      </c>
      <c r="X1458">
        <v>0</v>
      </c>
      <c r="AA1458">
        <v>0</v>
      </c>
      <c r="AB1458">
        <v>0</v>
      </c>
      <c r="AC1458" t="s">
        <v>1049</v>
      </c>
      <c r="AG1458">
        <v>0</v>
      </c>
      <c r="AI1458">
        <v>43.81819578</v>
      </c>
      <c r="AJ1458" t="s">
        <v>973</v>
      </c>
      <c r="AL1458">
        <v>-105.27149791</v>
      </c>
      <c r="AN1458" t="s">
        <v>1339</v>
      </c>
      <c r="AO1458">
        <v>1.237447833970323</v>
      </c>
      <c r="AP1458" t="s">
        <v>1526</v>
      </c>
      <c r="AQ1458">
        <v>2019</v>
      </c>
      <c r="AR1458">
        <v>47</v>
      </c>
    </row>
    <row r="1459" spans="1:44">
      <c r="A1459" t="s">
        <v>44</v>
      </c>
      <c r="B1459" s="2">
        <v>43588</v>
      </c>
      <c r="C1459" s="2">
        <v>43619</v>
      </c>
      <c r="D1459" t="s">
        <v>123</v>
      </c>
      <c r="E1459">
        <v>48</v>
      </c>
      <c r="F1459" t="s">
        <v>220</v>
      </c>
      <c r="G1459" t="s">
        <v>300</v>
      </c>
      <c r="J1459">
        <v>319.80999755</v>
      </c>
      <c r="K1459">
        <v>4</v>
      </c>
      <c r="L1459">
        <v>44</v>
      </c>
      <c r="M1459" t="s">
        <v>332</v>
      </c>
      <c r="N1459">
        <v>70</v>
      </c>
      <c r="O1459" t="s">
        <v>333</v>
      </c>
      <c r="P1459" t="s">
        <v>494</v>
      </c>
      <c r="Q1459" t="s">
        <v>820</v>
      </c>
      <c r="R1459" t="s">
        <v>956</v>
      </c>
      <c r="S1459" s="2">
        <v>43588</v>
      </c>
      <c r="T1459" t="s">
        <v>962</v>
      </c>
      <c r="U1459">
        <v>0</v>
      </c>
      <c r="V1459" t="s">
        <v>973</v>
      </c>
      <c r="X1459">
        <v>0</v>
      </c>
      <c r="AA1459">
        <v>0</v>
      </c>
      <c r="AB1459">
        <v>0</v>
      </c>
      <c r="AC1459" t="s">
        <v>1049</v>
      </c>
      <c r="AG1459">
        <v>0</v>
      </c>
      <c r="AI1459">
        <v>43.81819578</v>
      </c>
      <c r="AJ1459" t="s">
        <v>973</v>
      </c>
      <c r="AL1459">
        <v>-105.27149791</v>
      </c>
      <c r="AN1459" t="s">
        <v>1339</v>
      </c>
      <c r="AO1459">
        <v>1.237447833970323</v>
      </c>
      <c r="AP1459" t="s">
        <v>1526</v>
      </c>
      <c r="AQ1459">
        <v>2019</v>
      </c>
      <c r="AR1459">
        <v>47</v>
      </c>
    </row>
    <row r="1460" spans="1:44">
      <c r="A1460" t="s">
        <v>44</v>
      </c>
      <c r="B1460" s="2">
        <v>43588</v>
      </c>
      <c r="C1460" s="2">
        <v>43619</v>
      </c>
      <c r="D1460" t="s">
        <v>123</v>
      </c>
      <c r="E1460">
        <v>48</v>
      </c>
      <c r="F1460" t="s">
        <v>220</v>
      </c>
      <c r="G1460" t="s">
        <v>300</v>
      </c>
      <c r="J1460">
        <v>319.80999755</v>
      </c>
      <c r="K1460">
        <v>4</v>
      </c>
      <c r="L1460">
        <v>44</v>
      </c>
      <c r="M1460" t="s">
        <v>332</v>
      </c>
      <c r="N1460">
        <v>70</v>
      </c>
      <c r="O1460" t="s">
        <v>333</v>
      </c>
      <c r="P1460" t="s">
        <v>494</v>
      </c>
      <c r="Q1460" t="s">
        <v>820</v>
      </c>
      <c r="R1460" t="s">
        <v>956</v>
      </c>
      <c r="S1460" s="2">
        <v>43588</v>
      </c>
      <c r="T1460" t="s">
        <v>962</v>
      </c>
      <c r="U1460">
        <v>0</v>
      </c>
      <c r="V1460" t="s">
        <v>973</v>
      </c>
      <c r="X1460">
        <v>0</v>
      </c>
      <c r="AA1460">
        <v>0</v>
      </c>
      <c r="AB1460">
        <v>0</v>
      </c>
      <c r="AC1460" t="s">
        <v>1049</v>
      </c>
      <c r="AG1460">
        <v>0</v>
      </c>
      <c r="AI1460">
        <v>43.81819578</v>
      </c>
      <c r="AJ1460" t="s">
        <v>973</v>
      </c>
      <c r="AL1460">
        <v>-105.27149791</v>
      </c>
      <c r="AN1460" t="s">
        <v>1339</v>
      </c>
      <c r="AO1460">
        <v>1.237447833970323</v>
      </c>
      <c r="AP1460" t="s">
        <v>1526</v>
      </c>
      <c r="AQ1460">
        <v>2019</v>
      </c>
      <c r="AR1460">
        <v>47</v>
      </c>
    </row>
    <row r="1461" spans="1:44">
      <c r="A1461" t="s">
        <v>44</v>
      </c>
      <c r="B1461" s="2">
        <v>43588</v>
      </c>
      <c r="C1461" s="2">
        <v>43619</v>
      </c>
      <c r="D1461" t="s">
        <v>123</v>
      </c>
      <c r="E1461">
        <v>48</v>
      </c>
      <c r="F1461" t="s">
        <v>220</v>
      </c>
      <c r="G1461" t="s">
        <v>300</v>
      </c>
      <c r="J1461">
        <v>319.80999755</v>
      </c>
      <c r="K1461">
        <v>3</v>
      </c>
      <c r="L1461">
        <v>44</v>
      </c>
      <c r="M1461" t="s">
        <v>332</v>
      </c>
      <c r="N1461">
        <v>70</v>
      </c>
      <c r="O1461" t="s">
        <v>333</v>
      </c>
      <c r="P1461" t="s">
        <v>494</v>
      </c>
      <c r="Q1461" t="s">
        <v>820</v>
      </c>
      <c r="R1461" t="s">
        <v>956</v>
      </c>
      <c r="S1461" s="2">
        <v>43588</v>
      </c>
      <c r="T1461" t="s">
        <v>962</v>
      </c>
      <c r="U1461">
        <v>0</v>
      </c>
      <c r="V1461" t="s">
        <v>973</v>
      </c>
      <c r="X1461">
        <v>0</v>
      </c>
      <c r="AA1461">
        <v>0</v>
      </c>
      <c r="AB1461">
        <v>0</v>
      </c>
      <c r="AC1461" t="s">
        <v>1049</v>
      </c>
      <c r="AG1461">
        <v>0</v>
      </c>
      <c r="AI1461">
        <v>43.81819593</v>
      </c>
      <c r="AJ1461" t="s">
        <v>973</v>
      </c>
      <c r="AL1461">
        <v>-105.25099678</v>
      </c>
      <c r="AN1461" t="s">
        <v>1329</v>
      </c>
      <c r="AO1461">
        <v>0.2489002378730518</v>
      </c>
      <c r="AP1461" t="s">
        <v>1522</v>
      </c>
      <c r="AQ1461">
        <v>2019</v>
      </c>
      <c r="AR1461">
        <v>47</v>
      </c>
    </row>
    <row r="1462" spans="1:44">
      <c r="A1462" t="s">
        <v>44</v>
      </c>
      <c r="B1462" s="2">
        <v>43588</v>
      </c>
      <c r="C1462" s="2">
        <v>43619</v>
      </c>
      <c r="D1462" t="s">
        <v>123</v>
      </c>
      <c r="E1462">
        <v>48</v>
      </c>
      <c r="F1462" t="s">
        <v>220</v>
      </c>
      <c r="G1462" t="s">
        <v>300</v>
      </c>
      <c r="J1462">
        <v>319.80999755</v>
      </c>
      <c r="K1462">
        <v>4</v>
      </c>
      <c r="L1462">
        <v>44</v>
      </c>
      <c r="M1462" t="s">
        <v>332</v>
      </c>
      <c r="N1462">
        <v>70</v>
      </c>
      <c r="O1462" t="s">
        <v>333</v>
      </c>
      <c r="P1462" t="s">
        <v>494</v>
      </c>
      <c r="Q1462" t="s">
        <v>820</v>
      </c>
      <c r="R1462" t="s">
        <v>956</v>
      </c>
      <c r="S1462" s="2">
        <v>43588</v>
      </c>
      <c r="T1462" t="s">
        <v>962</v>
      </c>
      <c r="U1462">
        <v>0</v>
      </c>
      <c r="V1462" t="s">
        <v>973</v>
      </c>
      <c r="X1462">
        <v>0</v>
      </c>
      <c r="AA1462">
        <v>0</v>
      </c>
      <c r="AB1462">
        <v>0</v>
      </c>
      <c r="AC1462" t="s">
        <v>1049</v>
      </c>
      <c r="AG1462">
        <v>0</v>
      </c>
      <c r="AI1462">
        <v>43.81819578</v>
      </c>
      <c r="AJ1462" t="s">
        <v>973</v>
      </c>
      <c r="AL1462">
        <v>-105.27149791</v>
      </c>
      <c r="AN1462" t="s">
        <v>1339</v>
      </c>
      <c r="AO1462">
        <v>1.237447833970323</v>
      </c>
      <c r="AP1462" t="s">
        <v>1526</v>
      </c>
      <c r="AQ1462">
        <v>2019</v>
      </c>
      <c r="AR1462">
        <v>47</v>
      </c>
    </row>
    <row r="1463" spans="1:44">
      <c r="A1463" t="s">
        <v>44</v>
      </c>
      <c r="B1463" s="2">
        <v>43588</v>
      </c>
      <c r="C1463" s="2">
        <v>43619</v>
      </c>
      <c r="D1463" t="s">
        <v>123</v>
      </c>
      <c r="E1463">
        <v>48</v>
      </c>
      <c r="F1463" t="s">
        <v>220</v>
      </c>
      <c r="G1463" t="s">
        <v>300</v>
      </c>
      <c r="J1463">
        <v>319.80999755</v>
      </c>
      <c r="K1463">
        <v>3</v>
      </c>
      <c r="L1463">
        <v>44</v>
      </c>
      <c r="M1463" t="s">
        <v>332</v>
      </c>
      <c r="N1463">
        <v>70</v>
      </c>
      <c r="O1463" t="s">
        <v>333</v>
      </c>
      <c r="P1463" t="s">
        <v>494</v>
      </c>
      <c r="Q1463" t="s">
        <v>820</v>
      </c>
      <c r="R1463" t="s">
        <v>956</v>
      </c>
      <c r="S1463" s="2">
        <v>43588</v>
      </c>
      <c r="T1463" t="s">
        <v>962</v>
      </c>
      <c r="U1463">
        <v>0</v>
      </c>
      <c r="V1463" t="s">
        <v>973</v>
      </c>
      <c r="X1463">
        <v>0</v>
      </c>
      <c r="AA1463">
        <v>0</v>
      </c>
      <c r="AB1463">
        <v>0</v>
      </c>
      <c r="AC1463" t="s">
        <v>1049</v>
      </c>
      <c r="AG1463">
        <v>0</v>
      </c>
      <c r="AI1463">
        <v>43.81819593</v>
      </c>
      <c r="AJ1463" t="s">
        <v>973</v>
      </c>
      <c r="AL1463">
        <v>-105.25099678</v>
      </c>
      <c r="AN1463" t="s">
        <v>1329</v>
      </c>
      <c r="AO1463">
        <v>0.2489002378730518</v>
      </c>
      <c r="AP1463" t="s">
        <v>1522</v>
      </c>
      <c r="AQ1463">
        <v>2019</v>
      </c>
      <c r="AR1463">
        <v>47</v>
      </c>
    </row>
    <row r="1464" spans="1:44">
      <c r="A1464" t="s">
        <v>44</v>
      </c>
      <c r="B1464" s="2">
        <v>43588</v>
      </c>
      <c r="C1464" s="2">
        <v>43619</v>
      </c>
      <c r="D1464" t="s">
        <v>123</v>
      </c>
      <c r="E1464">
        <v>48</v>
      </c>
      <c r="F1464" t="s">
        <v>220</v>
      </c>
      <c r="G1464" t="s">
        <v>300</v>
      </c>
      <c r="J1464">
        <v>319.80999755</v>
      </c>
      <c r="K1464">
        <v>4</v>
      </c>
      <c r="L1464">
        <v>44</v>
      </c>
      <c r="M1464" t="s">
        <v>332</v>
      </c>
      <c r="N1464">
        <v>70</v>
      </c>
      <c r="O1464" t="s">
        <v>333</v>
      </c>
      <c r="P1464" t="s">
        <v>494</v>
      </c>
      <c r="Q1464" t="s">
        <v>820</v>
      </c>
      <c r="R1464" t="s">
        <v>956</v>
      </c>
      <c r="S1464" s="2">
        <v>43588</v>
      </c>
      <c r="T1464" t="s">
        <v>962</v>
      </c>
      <c r="U1464">
        <v>0</v>
      </c>
      <c r="V1464" t="s">
        <v>973</v>
      </c>
      <c r="X1464">
        <v>0</v>
      </c>
      <c r="AA1464">
        <v>0</v>
      </c>
      <c r="AB1464">
        <v>0</v>
      </c>
      <c r="AC1464" t="s">
        <v>1049</v>
      </c>
      <c r="AG1464">
        <v>0</v>
      </c>
      <c r="AI1464">
        <v>43.81819578</v>
      </c>
      <c r="AJ1464" t="s">
        <v>973</v>
      </c>
      <c r="AL1464">
        <v>-105.27149791</v>
      </c>
      <c r="AN1464" t="s">
        <v>1339</v>
      </c>
      <c r="AO1464">
        <v>1.237447833970323</v>
      </c>
      <c r="AP1464" t="s">
        <v>1526</v>
      </c>
      <c r="AQ1464">
        <v>2019</v>
      </c>
      <c r="AR1464">
        <v>47</v>
      </c>
    </row>
    <row r="1465" spans="1:44">
      <c r="A1465" t="s">
        <v>44</v>
      </c>
      <c r="B1465" s="2">
        <v>43588</v>
      </c>
      <c r="C1465" s="2">
        <v>43619</v>
      </c>
      <c r="D1465" t="s">
        <v>123</v>
      </c>
      <c r="E1465">
        <v>48</v>
      </c>
      <c r="F1465" t="s">
        <v>220</v>
      </c>
      <c r="G1465" t="s">
        <v>300</v>
      </c>
      <c r="J1465">
        <v>319.80999755</v>
      </c>
      <c r="K1465">
        <v>3</v>
      </c>
      <c r="L1465">
        <v>44</v>
      </c>
      <c r="M1465" t="s">
        <v>332</v>
      </c>
      <c r="N1465">
        <v>70</v>
      </c>
      <c r="O1465" t="s">
        <v>333</v>
      </c>
      <c r="P1465" t="s">
        <v>494</v>
      </c>
      <c r="Q1465" t="s">
        <v>820</v>
      </c>
      <c r="R1465" t="s">
        <v>956</v>
      </c>
      <c r="S1465" s="2">
        <v>43588</v>
      </c>
      <c r="T1465" t="s">
        <v>962</v>
      </c>
      <c r="U1465">
        <v>0</v>
      </c>
      <c r="V1465" t="s">
        <v>973</v>
      </c>
      <c r="X1465">
        <v>0</v>
      </c>
      <c r="AA1465">
        <v>0</v>
      </c>
      <c r="AB1465">
        <v>0</v>
      </c>
      <c r="AC1465" t="s">
        <v>1049</v>
      </c>
      <c r="AG1465">
        <v>0</v>
      </c>
      <c r="AI1465">
        <v>43.81819593</v>
      </c>
      <c r="AJ1465" t="s">
        <v>973</v>
      </c>
      <c r="AL1465">
        <v>-105.25099678</v>
      </c>
      <c r="AN1465" t="s">
        <v>1329</v>
      </c>
      <c r="AO1465">
        <v>0.2489002378730518</v>
      </c>
      <c r="AP1465" t="s">
        <v>1522</v>
      </c>
      <c r="AQ1465">
        <v>2019</v>
      </c>
      <c r="AR1465">
        <v>47</v>
      </c>
    </row>
    <row r="1466" spans="1:44">
      <c r="A1466" t="s">
        <v>44</v>
      </c>
      <c r="B1466" s="2">
        <v>43587</v>
      </c>
      <c r="C1466" s="2">
        <v>43622</v>
      </c>
      <c r="D1466" t="s">
        <v>124</v>
      </c>
      <c r="E1466">
        <v>48</v>
      </c>
      <c r="F1466" t="s">
        <v>221</v>
      </c>
      <c r="G1466" t="s">
        <v>300</v>
      </c>
      <c r="J1466">
        <v>520.72998046</v>
      </c>
      <c r="K1466">
        <v>26</v>
      </c>
      <c r="L1466">
        <v>45</v>
      </c>
      <c r="M1466" t="s">
        <v>332</v>
      </c>
      <c r="N1466">
        <v>70</v>
      </c>
      <c r="O1466" t="s">
        <v>333</v>
      </c>
      <c r="P1466" t="s">
        <v>495</v>
      </c>
      <c r="Q1466" t="s">
        <v>821</v>
      </c>
      <c r="R1466" t="s">
        <v>956</v>
      </c>
      <c r="S1466" s="2">
        <v>43592</v>
      </c>
      <c r="T1466" t="s">
        <v>962</v>
      </c>
      <c r="U1466">
        <v>0</v>
      </c>
      <c r="V1466" t="s">
        <v>973</v>
      </c>
      <c r="X1466">
        <v>0</v>
      </c>
      <c r="AA1466">
        <v>0</v>
      </c>
      <c r="AB1466">
        <v>0</v>
      </c>
      <c r="AC1466" t="s">
        <v>1049</v>
      </c>
      <c r="AG1466">
        <v>0</v>
      </c>
      <c r="AI1466">
        <v>43.84771472</v>
      </c>
      <c r="AJ1466" t="s">
        <v>973</v>
      </c>
      <c r="AL1466">
        <v>-105.2340744</v>
      </c>
      <c r="AN1466" t="s">
        <v>1334</v>
      </c>
      <c r="AO1466">
        <v>2.001184011171653</v>
      </c>
      <c r="AP1466" t="s">
        <v>1519</v>
      </c>
      <c r="AQ1466">
        <v>2019</v>
      </c>
      <c r="AR1466">
        <v>47</v>
      </c>
    </row>
    <row r="1467" spans="1:44">
      <c r="A1467" t="s">
        <v>44</v>
      </c>
      <c r="B1467" s="2">
        <v>43587</v>
      </c>
      <c r="C1467" s="2">
        <v>43622</v>
      </c>
      <c r="D1467" t="s">
        <v>124</v>
      </c>
      <c r="E1467">
        <v>48</v>
      </c>
      <c r="F1467" t="s">
        <v>221</v>
      </c>
      <c r="G1467" t="s">
        <v>300</v>
      </c>
      <c r="J1467">
        <v>520.72998046</v>
      </c>
      <c r="K1467">
        <v>26</v>
      </c>
      <c r="L1467">
        <v>45</v>
      </c>
      <c r="M1467" t="s">
        <v>332</v>
      </c>
      <c r="N1467">
        <v>70</v>
      </c>
      <c r="O1467" t="s">
        <v>333</v>
      </c>
      <c r="P1467" t="s">
        <v>495</v>
      </c>
      <c r="Q1467" t="s">
        <v>821</v>
      </c>
      <c r="R1467" t="s">
        <v>956</v>
      </c>
      <c r="S1467" s="2">
        <v>43592</v>
      </c>
      <c r="T1467" t="s">
        <v>962</v>
      </c>
      <c r="U1467">
        <v>0</v>
      </c>
      <c r="V1467" t="s">
        <v>973</v>
      </c>
      <c r="X1467">
        <v>0</v>
      </c>
      <c r="AA1467">
        <v>0</v>
      </c>
      <c r="AB1467">
        <v>0</v>
      </c>
      <c r="AC1467" t="s">
        <v>1049</v>
      </c>
      <c r="AG1467">
        <v>0</v>
      </c>
      <c r="AI1467">
        <v>43.84771472</v>
      </c>
      <c r="AJ1467" t="s">
        <v>973</v>
      </c>
      <c r="AL1467">
        <v>-105.2340744</v>
      </c>
      <c r="AN1467" t="s">
        <v>1334</v>
      </c>
      <c r="AO1467">
        <v>2.001184011171653</v>
      </c>
      <c r="AP1467" t="s">
        <v>1519</v>
      </c>
      <c r="AQ1467">
        <v>2019</v>
      </c>
      <c r="AR1467">
        <v>47</v>
      </c>
    </row>
    <row r="1468" spans="1:44">
      <c r="A1468" t="s">
        <v>44</v>
      </c>
      <c r="B1468" s="2">
        <v>43587</v>
      </c>
      <c r="C1468" s="2">
        <v>43622</v>
      </c>
      <c r="D1468" t="s">
        <v>124</v>
      </c>
      <c r="E1468">
        <v>48</v>
      </c>
      <c r="F1468" t="s">
        <v>221</v>
      </c>
      <c r="G1468" t="s">
        <v>300</v>
      </c>
      <c r="J1468">
        <v>520.72998046</v>
      </c>
      <c r="K1468">
        <v>26</v>
      </c>
      <c r="L1468">
        <v>45</v>
      </c>
      <c r="M1468" t="s">
        <v>332</v>
      </c>
      <c r="N1468">
        <v>70</v>
      </c>
      <c r="O1468" t="s">
        <v>333</v>
      </c>
      <c r="P1468" t="s">
        <v>495</v>
      </c>
      <c r="Q1468" t="s">
        <v>821</v>
      </c>
      <c r="R1468" t="s">
        <v>956</v>
      </c>
      <c r="S1468" s="2">
        <v>43592</v>
      </c>
      <c r="T1468" t="s">
        <v>962</v>
      </c>
      <c r="U1468">
        <v>0</v>
      </c>
      <c r="V1468" t="s">
        <v>973</v>
      </c>
      <c r="X1468">
        <v>0</v>
      </c>
      <c r="AA1468">
        <v>0</v>
      </c>
      <c r="AB1468">
        <v>0</v>
      </c>
      <c r="AC1468" t="s">
        <v>1049</v>
      </c>
      <c r="AG1468">
        <v>0</v>
      </c>
      <c r="AI1468">
        <v>43.84771472</v>
      </c>
      <c r="AJ1468" t="s">
        <v>973</v>
      </c>
      <c r="AL1468">
        <v>-105.2340744</v>
      </c>
      <c r="AN1468" t="s">
        <v>1334</v>
      </c>
      <c r="AO1468">
        <v>2.001184011171653</v>
      </c>
      <c r="AP1468" t="s">
        <v>1519</v>
      </c>
      <c r="AQ1468">
        <v>2019</v>
      </c>
      <c r="AR1468">
        <v>47</v>
      </c>
    </row>
    <row r="1469" spans="1:44">
      <c r="A1469" t="s">
        <v>44</v>
      </c>
      <c r="B1469" s="2">
        <v>43336</v>
      </c>
      <c r="C1469" s="2">
        <v>43423</v>
      </c>
      <c r="D1469" t="s">
        <v>129</v>
      </c>
      <c r="E1469">
        <v>48</v>
      </c>
      <c r="F1469" t="s">
        <v>234</v>
      </c>
      <c r="G1469" t="s">
        <v>300</v>
      </c>
      <c r="J1469">
        <v>336.55999755</v>
      </c>
      <c r="K1469">
        <v>27</v>
      </c>
      <c r="L1469">
        <v>45</v>
      </c>
      <c r="M1469" t="s">
        <v>332</v>
      </c>
      <c r="N1469">
        <v>70</v>
      </c>
      <c r="O1469" t="s">
        <v>333</v>
      </c>
      <c r="P1469" t="s">
        <v>507</v>
      </c>
      <c r="Q1469" t="s">
        <v>836</v>
      </c>
      <c r="R1469" t="s">
        <v>956</v>
      </c>
      <c r="S1469" s="2">
        <v>43336</v>
      </c>
      <c r="T1469" t="s">
        <v>962</v>
      </c>
      <c r="U1469">
        <v>0</v>
      </c>
      <c r="V1469" t="s">
        <v>973</v>
      </c>
      <c r="X1469">
        <v>0</v>
      </c>
      <c r="AA1469">
        <v>0</v>
      </c>
      <c r="AB1469">
        <v>0</v>
      </c>
      <c r="AC1469" t="s">
        <v>1049</v>
      </c>
      <c r="AG1469">
        <v>0</v>
      </c>
      <c r="AI1469">
        <v>43.84772985</v>
      </c>
      <c r="AJ1469" t="s">
        <v>973</v>
      </c>
      <c r="AL1469">
        <v>-105.25475848</v>
      </c>
      <c r="AN1469" t="s">
        <v>1341</v>
      </c>
      <c r="AO1469">
        <v>1.93719925853926</v>
      </c>
      <c r="AP1469" t="s">
        <v>1521</v>
      </c>
      <c r="AQ1469">
        <v>2018</v>
      </c>
      <c r="AR1469">
        <v>47</v>
      </c>
    </row>
    <row r="1470" spans="1:44">
      <c r="A1470" t="s">
        <v>44</v>
      </c>
      <c r="B1470" s="2">
        <v>43336</v>
      </c>
      <c r="C1470" s="2">
        <v>43423</v>
      </c>
      <c r="D1470" t="s">
        <v>129</v>
      </c>
      <c r="E1470">
        <v>48</v>
      </c>
      <c r="F1470" t="s">
        <v>234</v>
      </c>
      <c r="G1470" t="s">
        <v>300</v>
      </c>
      <c r="J1470">
        <v>336.55999755</v>
      </c>
      <c r="K1470">
        <v>27</v>
      </c>
      <c r="L1470">
        <v>45</v>
      </c>
      <c r="M1470" t="s">
        <v>332</v>
      </c>
      <c r="N1470">
        <v>70</v>
      </c>
      <c r="O1470" t="s">
        <v>333</v>
      </c>
      <c r="P1470" t="s">
        <v>507</v>
      </c>
      <c r="Q1470" t="s">
        <v>836</v>
      </c>
      <c r="R1470" t="s">
        <v>956</v>
      </c>
      <c r="S1470" s="2">
        <v>43336</v>
      </c>
      <c r="T1470" t="s">
        <v>962</v>
      </c>
      <c r="U1470">
        <v>0</v>
      </c>
      <c r="V1470" t="s">
        <v>973</v>
      </c>
      <c r="X1470">
        <v>0</v>
      </c>
      <c r="AA1470">
        <v>0</v>
      </c>
      <c r="AB1470">
        <v>0</v>
      </c>
      <c r="AC1470" t="s">
        <v>1049</v>
      </c>
      <c r="AG1470">
        <v>0</v>
      </c>
      <c r="AI1470">
        <v>43.84772985</v>
      </c>
      <c r="AJ1470" t="s">
        <v>973</v>
      </c>
      <c r="AL1470">
        <v>-105.25475848</v>
      </c>
      <c r="AN1470" t="s">
        <v>1341</v>
      </c>
      <c r="AO1470">
        <v>1.93719925853926</v>
      </c>
      <c r="AP1470" t="s">
        <v>1521</v>
      </c>
      <c r="AQ1470">
        <v>2018</v>
      </c>
      <c r="AR1470">
        <v>47</v>
      </c>
    </row>
    <row r="1471" spans="1:44">
      <c r="A1471" t="s">
        <v>44</v>
      </c>
      <c r="B1471" s="2">
        <v>43336</v>
      </c>
      <c r="C1471" s="2">
        <v>43423</v>
      </c>
      <c r="D1471" t="s">
        <v>129</v>
      </c>
      <c r="E1471">
        <v>48</v>
      </c>
      <c r="F1471" t="s">
        <v>234</v>
      </c>
      <c r="G1471" t="s">
        <v>300</v>
      </c>
      <c r="J1471">
        <v>336.55999755</v>
      </c>
      <c r="K1471">
        <v>27</v>
      </c>
      <c r="L1471">
        <v>45</v>
      </c>
      <c r="M1471" t="s">
        <v>332</v>
      </c>
      <c r="N1471">
        <v>70</v>
      </c>
      <c r="O1471" t="s">
        <v>333</v>
      </c>
      <c r="P1471" t="s">
        <v>507</v>
      </c>
      <c r="Q1471" t="s">
        <v>836</v>
      </c>
      <c r="R1471" t="s">
        <v>956</v>
      </c>
      <c r="S1471" s="2">
        <v>43336</v>
      </c>
      <c r="T1471" t="s">
        <v>962</v>
      </c>
      <c r="U1471">
        <v>0</v>
      </c>
      <c r="V1471" t="s">
        <v>973</v>
      </c>
      <c r="X1471">
        <v>0</v>
      </c>
      <c r="AA1471">
        <v>0</v>
      </c>
      <c r="AB1471">
        <v>0</v>
      </c>
      <c r="AC1471" t="s">
        <v>1049</v>
      </c>
      <c r="AG1471">
        <v>0</v>
      </c>
      <c r="AI1471">
        <v>43.84772985</v>
      </c>
      <c r="AJ1471" t="s">
        <v>973</v>
      </c>
      <c r="AL1471">
        <v>-105.25475848</v>
      </c>
      <c r="AN1471" t="s">
        <v>1341</v>
      </c>
      <c r="AO1471">
        <v>1.93719925853926</v>
      </c>
      <c r="AP1471" t="s">
        <v>1521</v>
      </c>
      <c r="AQ1471">
        <v>2018</v>
      </c>
      <c r="AR1471">
        <v>47</v>
      </c>
    </row>
    <row r="1472" spans="1:44">
      <c r="A1472" t="s">
        <v>44</v>
      </c>
      <c r="B1472" s="2">
        <v>43336</v>
      </c>
      <c r="C1472" s="2">
        <v>43423</v>
      </c>
      <c r="D1472" t="s">
        <v>129</v>
      </c>
      <c r="E1472">
        <v>48</v>
      </c>
      <c r="F1472" t="s">
        <v>234</v>
      </c>
      <c r="G1472" t="s">
        <v>300</v>
      </c>
      <c r="J1472">
        <v>336.55999755</v>
      </c>
      <c r="K1472">
        <v>27</v>
      </c>
      <c r="L1472">
        <v>45</v>
      </c>
      <c r="M1472" t="s">
        <v>332</v>
      </c>
      <c r="N1472">
        <v>70</v>
      </c>
      <c r="O1472" t="s">
        <v>333</v>
      </c>
      <c r="P1472" t="s">
        <v>507</v>
      </c>
      <c r="Q1472" t="s">
        <v>836</v>
      </c>
      <c r="R1472" t="s">
        <v>956</v>
      </c>
      <c r="S1472" s="2">
        <v>43336</v>
      </c>
      <c r="T1472" t="s">
        <v>962</v>
      </c>
      <c r="U1472">
        <v>0</v>
      </c>
      <c r="V1472" t="s">
        <v>973</v>
      </c>
      <c r="X1472">
        <v>0</v>
      </c>
      <c r="AA1472">
        <v>0</v>
      </c>
      <c r="AB1472">
        <v>0</v>
      </c>
      <c r="AC1472" t="s">
        <v>1049</v>
      </c>
      <c r="AG1472">
        <v>0</v>
      </c>
      <c r="AI1472">
        <v>43.84772985</v>
      </c>
      <c r="AJ1472" t="s">
        <v>973</v>
      </c>
      <c r="AL1472">
        <v>-105.25475848</v>
      </c>
      <c r="AN1472" t="s">
        <v>1341</v>
      </c>
      <c r="AO1472">
        <v>1.93719925853926</v>
      </c>
      <c r="AP1472" t="s">
        <v>1521</v>
      </c>
      <c r="AQ1472">
        <v>2018</v>
      </c>
      <c r="AR1472">
        <v>47</v>
      </c>
    </row>
    <row r="1473" spans="1:44">
      <c r="A1473" t="s">
        <v>44</v>
      </c>
      <c r="B1473" s="2">
        <v>43336</v>
      </c>
      <c r="C1473" s="2">
        <v>43423</v>
      </c>
      <c r="D1473" t="s">
        <v>129</v>
      </c>
      <c r="E1473">
        <v>48</v>
      </c>
      <c r="F1473" t="s">
        <v>234</v>
      </c>
      <c r="G1473" t="s">
        <v>300</v>
      </c>
      <c r="J1473">
        <v>336.55999755</v>
      </c>
      <c r="K1473">
        <v>27</v>
      </c>
      <c r="L1473">
        <v>45</v>
      </c>
      <c r="M1473" t="s">
        <v>332</v>
      </c>
      <c r="N1473">
        <v>70</v>
      </c>
      <c r="O1473" t="s">
        <v>333</v>
      </c>
      <c r="P1473" t="s">
        <v>507</v>
      </c>
      <c r="Q1473" t="s">
        <v>836</v>
      </c>
      <c r="R1473" t="s">
        <v>956</v>
      </c>
      <c r="S1473" s="2">
        <v>43336</v>
      </c>
      <c r="T1473" t="s">
        <v>962</v>
      </c>
      <c r="U1473">
        <v>0</v>
      </c>
      <c r="V1473" t="s">
        <v>973</v>
      </c>
      <c r="X1473">
        <v>0</v>
      </c>
      <c r="AA1473">
        <v>0</v>
      </c>
      <c r="AB1473">
        <v>0</v>
      </c>
      <c r="AC1473" t="s">
        <v>1049</v>
      </c>
      <c r="AG1473">
        <v>0</v>
      </c>
      <c r="AI1473">
        <v>43.84772985</v>
      </c>
      <c r="AJ1473" t="s">
        <v>973</v>
      </c>
      <c r="AL1473">
        <v>-105.25475848</v>
      </c>
      <c r="AN1473" t="s">
        <v>1341</v>
      </c>
      <c r="AO1473">
        <v>1.93719925853926</v>
      </c>
      <c r="AP1473" t="s">
        <v>1521</v>
      </c>
      <c r="AQ1473">
        <v>2018</v>
      </c>
      <c r="AR1473">
        <v>47</v>
      </c>
    </row>
    <row r="1474" spans="1:44">
      <c r="A1474" t="s">
        <v>44</v>
      </c>
      <c r="B1474" s="2">
        <v>43336</v>
      </c>
      <c r="C1474" s="2">
        <v>43423</v>
      </c>
      <c r="D1474" t="s">
        <v>129</v>
      </c>
      <c r="E1474">
        <v>48</v>
      </c>
      <c r="F1474" t="s">
        <v>234</v>
      </c>
      <c r="G1474" t="s">
        <v>300</v>
      </c>
      <c r="J1474">
        <v>336.55999755</v>
      </c>
      <c r="K1474">
        <v>27</v>
      </c>
      <c r="L1474">
        <v>45</v>
      </c>
      <c r="M1474" t="s">
        <v>332</v>
      </c>
      <c r="N1474">
        <v>70</v>
      </c>
      <c r="O1474" t="s">
        <v>333</v>
      </c>
      <c r="P1474" t="s">
        <v>507</v>
      </c>
      <c r="Q1474" t="s">
        <v>836</v>
      </c>
      <c r="R1474" t="s">
        <v>956</v>
      </c>
      <c r="S1474" s="2">
        <v>43336</v>
      </c>
      <c r="T1474" t="s">
        <v>962</v>
      </c>
      <c r="U1474">
        <v>0</v>
      </c>
      <c r="V1474" t="s">
        <v>973</v>
      </c>
      <c r="X1474">
        <v>0</v>
      </c>
      <c r="AA1474">
        <v>0</v>
      </c>
      <c r="AB1474">
        <v>0</v>
      </c>
      <c r="AC1474" t="s">
        <v>1049</v>
      </c>
      <c r="AG1474">
        <v>0</v>
      </c>
      <c r="AI1474">
        <v>43.84772985</v>
      </c>
      <c r="AJ1474" t="s">
        <v>973</v>
      </c>
      <c r="AL1474">
        <v>-105.25475848</v>
      </c>
      <c r="AN1474" t="s">
        <v>1341</v>
      </c>
      <c r="AO1474">
        <v>1.93719925853926</v>
      </c>
      <c r="AP1474" t="s">
        <v>1521</v>
      </c>
      <c r="AQ1474">
        <v>2018</v>
      </c>
      <c r="AR1474">
        <v>47</v>
      </c>
    </row>
    <row r="1475" spans="1:44">
      <c r="A1475" t="s">
        <v>44</v>
      </c>
      <c r="B1475" s="2">
        <v>43336</v>
      </c>
      <c r="C1475" s="2">
        <v>43423</v>
      </c>
      <c r="D1475" t="s">
        <v>129</v>
      </c>
      <c r="E1475">
        <v>48</v>
      </c>
      <c r="F1475" t="s">
        <v>234</v>
      </c>
      <c r="G1475" t="s">
        <v>300</v>
      </c>
      <c r="J1475">
        <v>336.55999755</v>
      </c>
      <c r="K1475">
        <v>27</v>
      </c>
      <c r="L1475">
        <v>45</v>
      </c>
      <c r="M1475" t="s">
        <v>332</v>
      </c>
      <c r="N1475">
        <v>70</v>
      </c>
      <c r="O1475" t="s">
        <v>333</v>
      </c>
      <c r="P1475" t="s">
        <v>507</v>
      </c>
      <c r="Q1475" t="s">
        <v>836</v>
      </c>
      <c r="R1475" t="s">
        <v>956</v>
      </c>
      <c r="S1475" s="2">
        <v>43336</v>
      </c>
      <c r="T1475" t="s">
        <v>962</v>
      </c>
      <c r="U1475">
        <v>0</v>
      </c>
      <c r="V1475" t="s">
        <v>973</v>
      </c>
      <c r="X1475">
        <v>0</v>
      </c>
      <c r="AA1475">
        <v>0</v>
      </c>
      <c r="AB1475">
        <v>0</v>
      </c>
      <c r="AC1475" t="s">
        <v>1049</v>
      </c>
      <c r="AG1475">
        <v>0</v>
      </c>
      <c r="AI1475">
        <v>43.84772985</v>
      </c>
      <c r="AJ1475" t="s">
        <v>973</v>
      </c>
      <c r="AL1475">
        <v>-105.25475848</v>
      </c>
      <c r="AN1475" t="s">
        <v>1341</v>
      </c>
      <c r="AO1475">
        <v>1.93719925853926</v>
      </c>
      <c r="AP1475" t="s">
        <v>1521</v>
      </c>
      <c r="AQ1475">
        <v>2018</v>
      </c>
      <c r="AR1475">
        <v>47</v>
      </c>
    </row>
    <row r="1476" spans="1:44">
      <c r="A1476" t="s">
        <v>44</v>
      </c>
      <c r="B1476" s="2">
        <v>43336</v>
      </c>
      <c r="C1476" s="2">
        <v>43423</v>
      </c>
      <c r="D1476" t="s">
        <v>129</v>
      </c>
      <c r="E1476">
        <v>48</v>
      </c>
      <c r="F1476" t="s">
        <v>234</v>
      </c>
      <c r="G1476" t="s">
        <v>300</v>
      </c>
      <c r="J1476">
        <v>336.55999755</v>
      </c>
      <c r="K1476">
        <v>27</v>
      </c>
      <c r="L1476">
        <v>45</v>
      </c>
      <c r="M1476" t="s">
        <v>332</v>
      </c>
      <c r="N1476">
        <v>70</v>
      </c>
      <c r="O1476" t="s">
        <v>333</v>
      </c>
      <c r="P1476" t="s">
        <v>507</v>
      </c>
      <c r="Q1476" t="s">
        <v>836</v>
      </c>
      <c r="R1476" t="s">
        <v>956</v>
      </c>
      <c r="S1476" s="2">
        <v>43336</v>
      </c>
      <c r="T1476" t="s">
        <v>962</v>
      </c>
      <c r="U1476">
        <v>0</v>
      </c>
      <c r="V1476" t="s">
        <v>973</v>
      </c>
      <c r="X1476">
        <v>0</v>
      </c>
      <c r="AA1476">
        <v>0</v>
      </c>
      <c r="AB1476">
        <v>0</v>
      </c>
      <c r="AC1476" t="s">
        <v>1049</v>
      </c>
      <c r="AG1476">
        <v>0</v>
      </c>
      <c r="AI1476">
        <v>43.84772985</v>
      </c>
      <c r="AJ1476" t="s">
        <v>973</v>
      </c>
      <c r="AL1476">
        <v>-105.25475848</v>
      </c>
      <c r="AN1476" t="s">
        <v>1341</v>
      </c>
      <c r="AO1476">
        <v>1.93719925853926</v>
      </c>
      <c r="AP1476" t="s">
        <v>1521</v>
      </c>
      <c r="AQ1476">
        <v>2018</v>
      </c>
      <c r="AR1476">
        <v>47</v>
      </c>
    </row>
    <row r="1477" spans="1:44">
      <c r="A1477" t="s">
        <v>44</v>
      </c>
      <c r="B1477" s="2">
        <v>43336</v>
      </c>
      <c r="C1477" s="2">
        <v>43423</v>
      </c>
      <c r="D1477" t="s">
        <v>129</v>
      </c>
      <c r="E1477">
        <v>48</v>
      </c>
      <c r="F1477" t="s">
        <v>234</v>
      </c>
      <c r="G1477" t="s">
        <v>300</v>
      </c>
      <c r="J1477">
        <v>336.55999755</v>
      </c>
      <c r="K1477">
        <v>27</v>
      </c>
      <c r="L1477">
        <v>45</v>
      </c>
      <c r="M1477" t="s">
        <v>332</v>
      </c>
      <c r="N1477">
        <v>70</v>
      </c>
      <c r="O1477" t="s">
        <v>333</v>
      </c>
      <c r="P1477" t="s">
        <v>507</v>
      </c>
      <c r="Q1477" t="s">
        <v>836</v>
      </c>
      <c r="R1477" t="s">
        <v>956</v>
      </c>
      <c r="S1477" s="2">
        <v>43336</v>
      </c>
      <c r="T1477" t="s">
        <v>962</v>
      </c>
      <c r="U1477">
        <v>0</v>
      </c>
      <c r="V1477" t="s">
        <v>973</v>
      </c>
      <c r="X1477">
        <v>0</v>
      </c>
      <c r="AA1477">
        <v>0</v>
      </c>
      <c r="AB1477">
        <v>0</v>
      </c>
      <c r="AC1477" t="s">
        <v>1049</v>
      </c>
      <c r="AG1477">
        <v>0</v>
      </c>
      <c r="AI1477">
        <v>43.84772985</v>
      </c>
      <c r="AJ1477" t="s">
        <v>973</v>
      </c>
      <c r="AL1477">
        <v>-105.25475848</v>
      </c>
      <c r="AN1477" t="s">
        <v>1341</v>
      </c>
      <c r="AO1477">
        <v>1.93719925853926</v>
      </c>
      <c r="AP1477" t="s">
        <v>1521</v>
      </c>
      <c r="AQ1477">
        <v>2018</v>
      </c>
      <c r="AR1477">
        <v>47</v>
      </c>
    </row>
    <row r="1478" spans="1:44">
      <c r="A1478" t="s">
        <v>44</v>
      </c>
      <c r="B1478" s="2">
        <v>43782</v>
      </c>
      <c r="C1478" s="2">
        <v>43864</v>
      </c>
      <c r="D1478" t="s">
        <v>130</v>
      </c>
      <c r="E1478">
        <v>48</v>
      </c>
      <c r="F1478" t="s">
        <v>235</v>
      </c>
      <c r="G1478" t="s">
        <v>300</v>
      </c>
      <c r="J1478">
        <v>162.55999755</v>
      </c>
      <c r="K1478">
        <v>9</v>
      </c>
      <c r="L1478">
        <v>44</v>
      </c>
      <c r="M1478" t="s">
        <v>332</v>
      </c>
      <c r="N1478">
        <v>70</v>
      </c>
      <c r="O1478" t="s">
        <v>333</v>
      </c>
      <c r="P1478">
        <f>"03251/0683"</f>
        <v>0</v>
      </c>
      <c r="Q1478" t="s">
        <v>837</v>
      </c>
      <c r="R1478" t="s">
        <v>956</v>
      </c>
      <c r="S1478" s="2">
        <v>43782</v>
      </c>
      <c r="T1478" t="s">
        <v>962</v>
      </c>
      <c r="U1478">
        <v>0</v>
      </c>
      <c r="V1478" t="s">
        <v>973</v>
      </c>
      <c r="X1478">
        <v>0</v>
      </c>
      <c r="AA1478">
        <v>0</v>
      </c>
      <c r="AB1478">
        <v>0</v>
      </c>
      <c r="AC1478" t="s">
        <v>1049</v>
      </c>
      <c r="AG1478">
        <v>0</v>
      </c>
      <c r="AI1478">
        <v>43.80365768</v>
      </c>
      <c r="AJ1478" t="s">
        <v>973</v>
      </c>
      <c r="AL1478">
        <v>-105.27142912</v>
      </c>
      <c r="AN1478" t="s">
        <v>1340</v>
      </c>
      <c r="AO1478">
        <v>1.677294469964392</v>
      </c>
      <c r="AP1478" t="s">
        <v>1522</v>
      </c>
      <c r="AQ1478">
        <v>2020</v>
      </c>
      <c r="AR1478">
        <v>47</v>
      </c>
    </row>
    <row r="1479" spans="1:44">
      <c r="A1479" t="s">
        <v>44</v>
      </c>
      <c r="B1479" s="2">
        <v>43782</v>
      </c>
      <c r="C1479" s="2">
        <v>43864</v>
      </c>
      <c r="D1479" t="s">
        <v>130</v>
      </c>
      <c r="E1479">
        <v>48</v>
      </c>
      <c r="F1479" t="s">
        <v>235</v>
      </c>
      <c r="G1479" t="s">
        <v>300</v>
      </c>
      <c r="J1479">
        <v>162.55999755</v>
      </c>
      <c r="K1479">
        <v>9</v>
      </c>
      <c r="L1479">
        <v>44</v>
      </c>
      <c r="M1479" t="s">
        <v>332</v>
      </c>
      <c r="N1479">
        <v>70</v>
      </c>
      <c r="O1479" t="s">
        <v>333</v>
      </c>
      <c r="P1479">
        <f>"03251/0683"</f>
        <v>0</v>
      </c>
      <c r="Q1479" t="s">
        <v>837</v>
      </c>
      <c r="R1479" t="s">
        <v>956</v>
      </c>
      <c r="S1479" s="2">
        <v>43782</v>
      </c>
      <c r="T1479" t="s">
        <v>962</v>
      </c>
      <c r="U1479">
        <v>0</v>
      </c>
      <c r="V1479" t="s">
        <v>973</v>
      </c>
      <c r="X1479">
        <v>0</v>
      </c>
      <c r="AA1479">
        <v>0</v>
      </c>
      <c r="AB1479">
        <v>0</v>
      </c>
      <c r="AC1479" t="s">
        <v>1049</v>
      </c>
      <c r="AG1479">
        <v>0</v>
      </c>
      <c r="AI1479">
        <v>43.80365768</v>
      </c>
      <c r="AJ1479" t="s">
        <v>973</v>
      </c>
      <c r="AL1479">
        <v>-105.27142912</v>
      </c>
      <c r="AN1479" t="s">
        <v>1340</v>
      </c>
      <c r="AO1479">
        <v>1.677294469964392</v>
      </c>
      <c r="AP1479" t="s">
        <v>1522</v>
      </c>
      <c r="AQ1479">
        <v>2020</v>
      </c>
      <c r="AR1479">
        <v>47</v>
      </c>
    </row>
    <row r="1480" spans="1:44">
      <c r="A1480" t="s">
        <v>44</v>
      </c>
      <c r="B1480" s="2">
        <v>43782</v>
      </c>
      <c r="C1480" s="2">
        <v>43864</v>
      </c>
      <c r="D1480" t="s">
        <v>130</v>
      </c>
      <c r="E1480">
        <v>48</v>
      </c>
      <c r="F1480" t="s">
        <v>235</v>
      </c>
      <c r="G1480" t="s">
        <v>300</v>
      </c>
      <c r="J1480">
        <v>162.55999755</v>
      </c>
      <c r="K1480">
        <v>9</v>
      </c>
      <c r="L1480">
        <v>44</v>
      </c>
      <c r="M1480" t="s">
        <v>332</v>
      </c>
      <c r="N1480">
        <v>70</v>
      </c>
      <c r="O1480" t="s">
        <v>333</v>
      </c>
      <c r="P1480">
        <f>"03251/0683"</f>
        <v>0</v>
      </c>
      <c r="Q1480" t="s">
        <v>837</v>
      </c>
      <c r="R1480" t="s">
        <v>956</v>
      </c>
      <c r="S1480" s="2">
        <v>43782</v>
      </c>
      <c r="T1480" t="s">
        <v>962</v>
      </c>
      <c r="U1480">
        <v>0</v>
      </c>
      <c r="V1480" t="s">
        <v>973</v>
      </c>
      <c r="X1480">
        <v>0</v>
      </c>
      <c r="AA1480">
        <v>0</v>
      </c>
      <c r="AB1480">
        <v>0</v>
      </c>
      <c r="AC1480" t="s">
        <v>1049</v>
      </c>
      <c r="AG1480">
        <v>0</v>
      </c>
      <c r="AI1480">
        <v>43.80365768</v>
      </c>
      <c r="AJ1480" t="s">
        <v>973</v>
      </c>
      <c r="AL1480">
        <v>-105.27142912</v>
      </c>
      <c r="AN1480" t="s">
        <v>1340</v>
      </c>
      <c r="AO1480">
        <v>1.677294469964392</v>
      </c>
      <c r="AP1480" t="s">
        <v>1522</v>
      </c>
      <c r="AQ1480">
        <v>2020</v>
      </c>
      <c r="AR1480">
        <v>47</v>
      </c>
    </row>
    <row r="1481" spans="1:44">
      <c r="A1481" t="s">
        <v>44</v>
      </c>
      <c r="B1481" s="2">
        <v>43509</v>
      </c>
      <c r="C1481" s="2">
        <v>43642</v>
      </c>
      <c r="D1481" t="s">
        <v>122</v>
      </c>
      <c r="E1481">
        <v>60</v>
      </c>
      <c r="F1481" t="s">
        <v>222</v>
      </c>
      <c r="G1481" t="s">
        <v>300</v>
      </c>
      <c r="J1481">
        <v>40</v>
      </c>
      <c r="K1481">
        <v>2</v>
      </c>
      <c r="L1481">
        <v>44</v>
      </c>
      <c r="M1481" t="s">
        <v>332</v>
      </c>
      <c r="N1481">
        <v>70</v>
      </c>
      <c r="O1481" t="s">
        <v>333</v>
      </c>
      <c r="P1481" t="s">
        <v>496</v>
      </c>
      <c r="Q1481" t="s">
        <v>822</v>
      </c>
      <c r="R1481" t="s">
        <v>956</v>
      </c>
      <c r="S1481" s="2">
        <v>43509</v>
      </c>
      <c r="T1481" t="s">
        <v>962</v>
      </c>
      <c r="U1481">
        <v>0</v>
      </c>
      <c r="V1481" t="s">
        <v>973</v>
      </c>
      <c r="X1481">
        <v>0</v>
      </c>
      <c r="AA1481">
        <v>0</v>
      </c>
      <c r="AB1481">
        <v>0</v>
      </c>
      <c r="AC1481" t="s">
        <v>1049</v>
      </c>
      <c r="AG1481">
        <v>0</v>
      </c>
      <c r="AI1481">
        <v>43.8182571</v>
      </c>
      <c r="AJ1481" t="s">
        <v>973</v>
      </c>
      <c r="AL1481">
        <v>-105.23080867</v>
      </c>
      <c r="AN1481" t="s">
        <v>1326</v>
      </c>
      <c r="AO1481">
        <v>0.8154516873164798</v>
      </c>
      <c r="AP1481" t="s">
        <v>1520</v>
      </c>
      <c r="AQ1481">
        <v>2019</v>
      </c>
      <c r="AR1481">
        <v>47</v>
      </c>
    </row>
    <row r="1482" spans="1:44">
      <c r="A1482" t="s">
        <v>44</v>
      </c>
      <c r="B1482" s="2">
        <v>43509</v>
      </c>
      <c r="C1482" s="2">
        <v>43642</v>
      </c>
      <c r="D1482" t="s">
        <v>122</v>
      </c>
      <c r="E1482">
        <v>60</v>
      </c>
      <c r="F1482" t="s">
        <v>223</v>
      </c>
      <c r="G1482" t="s">
        <v>300</v>
      </c>
      <c r="J1482">
        <v>1322.69995117</v>
      </c>
      <c r="K1482">
        <v>12</v>
      </c>
      <c r="L1482">
        <v>44</v>
      </c>
      <c r="M1482" t="s">
        <v>332</v>
      </c>
      <c r="N1482">
        <v>70</v>
      </c>
      <c r="O1482" t="s">
        <v>333</v>
      </c>
      <c r="P1482" t="s">
        <v>497</v>
      </c>
      <c r="Q1482" t="s">
        <v>823</v>
      </c>
      <c r="R1482" t="s">
        <v>956</v>
      </c>
      <c r="S1482" s="2">
        <v>43509</v>
      </c>
      <c r="T1482" t="s">
        <v>962</v>
      </c>
      <c r="U1482">
        <v>0</v>
      </c>
      <c r="V1482" t="s">
        <v>973</v>
      </c>
      <c r="X1482">
        <v>0</v>
      </c>
      <c r="AA1482">
        <v>0</v>
      </c>
      <c r="AB1482">
        <v>0</v>
      </c>
      <c r="AC1482" t="s">
        <v>1049</v>
      </c>
      <c r="AG1482">
        <v>0</v>
      </c>
      <c r="AI1482">
        <v>43.80379544</v>
      </c>
      <c r="AJ1482" t="s">
        <v>973</v>
      </c>
      <c r="AL1482">
        <v>-105.21072726</v>
      </c>
      <c r="AN1482" t="s">
        <v>1325</v>
      </c>
      <c r="AO1482">
        <v>2.134370948534378</v>
      </c>
      <c r="AP1482" t="s">
        <v>1523</v>
      </c>
      <c r="AQ1482">
        <v>2019</v>
      </c>
      <c r="AR1482">
        <v>47</v>
      </c>
    </row>
    <row r="1483" spans="1:44">
      <c r="A1483" t="s">
        <v>44</v>
      </c>
      <c r="B1483" s="2">
        <v>43509</v>
      </c>
      <c r="C1483" s="2">
        <v>43642</v>
      </c>
      <c r="D1483" t="s">
        <v>122</v>
      </c>
      <c r="E1483">
        <v>60</v>
      </c>
      <c r="F1483" t="s">
        <v>223</v>
      </c>
      <c r="G1483" t="s">
        <v>300</v>
      </c>
      <c r="J1483">
        <v>1322.69995117</v>
      </c>
      <c r="K1483">
        <v>14</v>
      </c>
      <c r="L1483">
        <v>44</v>
      </c>
      <c r="M1483" t="s">
        <v>332</v>
      </c>
      <c r="N1483">
        <v>70</v>
      </c>
      <c r="O1483" t="s">
        <v>333</v>
      </c>
      <c r="P1483" t="s">
        <v>497</v>
      </c>
      <c r="Q1483" t="s">
        <v>823</v>
      </c>
      <c r="R1483" t="s">
        <v>956</v>
      </c>
      <c r="S1483" s="2">
        <v>43509</v>
      </c>
      <c r="T1483" t="s">
        <v>962</v>
      </c>
      <c r="U1483">
        <v>0</v>
      </c>
      <c r="V1483" t="s">
        <v>973</v>
      </c>
      <c r="X1483">
        <v>0</v>
      </c>
      <c r="AA1483">
        <v>0</v>
      </c>
      <c r="AB1483">
        <v>0</v>
      </c>
      <c r="AC1483" t="s">
        <v>1049</v>
      </c>
      <c r="AG1483">
        <v>0</v>
      </c>
      <c r="AI1483">
        <v>43.78920382</v>
      </c>
      <c r="AJ1483" t="s">
        <v>973</v>
      </c>
      <c r="AL1483">
        <v>-105.23080081</v>
      </c>
      <c r="AN1483" t="s">
        <v>1332</v>
      </c>
      <c r="AO1483">
        <v>2.288148651607369</v>
      </c>
      <c r="AP1483" t="s">
        <v>1523</v>
      </c>
      <c r="AQ1483">
        <v>2019</v>
      </c>
      <c r="AR1483">
        <v>47</v>
      </c>
    </row>
    <row r="1484" spans="1:44">
      <c r="A1484" t="s">
        <v>44</v>
      </c>
      <c r="B1484" s="2">
        <v>43509</v>
      </c>
      <c r="C1484" s="2">
        <v>43642</v>
      </c>
      <c r="D1484" t="s">
        <v>122</v>
      </c>
      <c r="E1484">
        <v>60</v>
      </c>
      <c r="F1484" t="s">
        <v>223</v>
      </c>
      <c r="G1484" t="s">
        <v>300</v>
      </c>
      <c r="J1484">
        <v>1322.69995117</v>
      </c>
      <c r="K1484">
        <v>26</v>
      </c>
      <c r="L1484">
        <v>45</v>
      </c>
      <c r="M1484" t="s">
        <v>332</v>
      </c>
      <c r="N1484">
        <v>70</v>
      </c>
      <c r="O1484" t="s">
        <v>333</v>
      </c>
      <c r="P1484" t="s">
        <v>497</v>
      </c>
      <c r="Q1484" t="s">
        <v>823</v>
      </c>
      <c r="R1484" t="s">
        <v>956</v>
      </c>
      <c r="S1484" s="2">
        <v>43509</v>
      </c>
      <c r="T1484" t="s">
        <v>962</v>
      </c>
      <c r="U1484">
        <v>0</v>
      </c>
      <c r="V1484" t="s">
        <v>973</v>
      </c>
      <c r="X1484">
        <v>0</v>
      </c>
      <c r="AA1484">
        <v>0</v>
      </c>
      <c r="AB1484">
        <v>0</v>
      </c>
      <c r="AC1484" t="s">
        <v>1049</v>
      </c>
      <c r="AG1484">
        <v>0</v>
      </c>
      <c r="AI1484">
        <v>43.84771472</v>
      </c>
      <c r="AJ1484" t="s">
        <v>973</v>
      </c>
      <c r="AL1484">
        <v>-105.2340744</v>
      </c>
      <c r="AN1484" t="s">
        <v>1334</v>
      </c>
      <c r="AO1484">
        <v>2.001184011171653</v>
      </c>
      <c r="AP1484" t="s">
        <v>1519</v>
      </c>
      <c r="AQ1484">
        <v>2019</v>
      </c>
      <c r="AR1484">
        <v>47</v>
      </c>
    </row>
    <row r="1485" spans="1:44">
      <c r="A1485" t="s">
        <v>44</v>
      </c>
      <c r="B1485" s="2">
        <v>43509</v>
      </c>
      <c r="C1485" s="2">
        <v>43642</v>
      </c>
      <c r="D1485" t="s">
        <v>122</v>
      </c>
      <c r="E1485">
        <v>60</v>
      </c>
      <c r="F1485" t="s">
        <v>223</v>
      </c>
      <c r="G1485" t="s">
        <v>300</v>
      </c>
      <c r="J1485">
        <v>1322.69995117</v>
      </c>
      <c r="K1485">
        <v>2</v>
      </c>
      <c r="L1485">
        <v>44</v>
      </c>
      <c r="M1485" t="s">
        <v>332</v>
      </c>
      <c r="N1485">
        <v>70</v>
      </c>
      <c r="O1485" t="s">
        <v>333</v>
      </c>
      <c r="P1485" t="s">
        <v>497</v>
      </c>
      <c r="Q1485" t="s">
        <v>823</v>
      </c>
      <c r="R1485" t="s">
        <v>956</v>
      </c>
      <c r="S1485" s="2">
        <v>43509</v>
      </c>
      <c r="T1485" t="s">
        <v>962</v>
      </c>
      <c r="U1485">
        <v>0</v>
      </c>
      <c r="V1485" t="s">
        <v>973</v>
      </c>
      <c r="X1485">
        <v>0</v>
      </c>
      <c r="AA1485">
        <v>0</v>
      </c>
      <c r="AB1485">
        <v>0</v>
      </c>
      <c r="AC1485" t="s">
        <v>1049</v>
      </c>
      <c r="AG1485">
        <v>0</v>
      </c>
      <c r="AI1485">
        <v>43.8182571</v>
      </c>
      <c r="AJ1485" t="s">
        <v>973</v>
      </c>
      <c r="AL1485">
        <v>-105.23080867</v>
      </c>
      <c r="AN1485" t="s">
        <v>1326</v>
      </c>
      <c r="AO1485">
        <v>0.8154516873164798</v>
      </c>
      <c r="AP1485" t="s">
        <v>1520</v>
      </c>
      <c r="AQ1485">
        <v>2019</v>
      </c>
      <c r="AR1485">
        <v>47</v>
      </c>
    </row>
    <row r="1486" spans="1:44">
      <c r="A1486" t="s">
        <v>44</v>
      </c>
      <c r="B1486" s="2">
        <v>43509</v>
      </c>
      <c r="C1486" s="2">
        <v>43642</v>
      </c>
      <c r="D1486" t="s">
        <v>122</v>
      </c>
      <c r="E1486">
        <v>60</v>
      </c>
      <c r="F1486" t="s">
        <v>223</v>
      </c>
      <c r="G1486" t="s">
        <v>300</v>
      </c>
      <c r="J1486">
        <v>1322.69995117</v>
      </c>
      <c r="K1486">
        <v>12</v>
      </c>
      <c r="L1486">
        <v>44</v>
      </c>
      <c r="M1486" t="s">
        <v>332</v>
      </c>
      <c r="N1486">
        <v>70</v>
      </c>
      <c r="O1486" t="s">
        <v>333</v>
      </c>
      <c r="P1486" t="s">
        <v>497</v>
      </c>
      <c r="Q1486" t="s">
        <v>823</v>
      </c>
      <c r="R1486" t="s">
        <v>956</v>
      </c>
      <c r="S1486" s="2">
        <v>43509</v>
      </c>
      <c r="T1486" t="s">
        <v>962</v>
      </c>
      <c r="U1486">
        <v>0</v>
      </c>
      <c r="V1486" t="s">
        <v>973</v>
      </c>
      <c r="X1486">
        <v>0</v>
      </c>
      <c r="AA1486">
        <v>0</v>
      </c>
      <c r="AB1486">
        <v>0</v>
      </c>
      <c r="AC1486" t="s">
        <v>1049</v>
      </c>
      <c r="AG1486">
        <v>0</v>
      </c>
      <c r="AI1486">
        <v>43.80379544</v>
      </c>
      <c r="AJ1486" t="s">
        <v>973</v>
      </c>
      <c r="AL1486">
        <v>-105.21072726</v>
      </c>
      <c r="AN1486" t="s">
        <v>1325</v>
      </c>
      <c r="AO1486">
        <v>2.134370948534378</v>
      </c>
      <c r="AP1486" t="s">
        <v>1523</v>
      </c>
      <c r="AQ1486">
        <v>2019</v>
      </c>
      <c r="AR1486">
        <v>47</v>
      </c>
    </row>
    <row r="1487" spans="1:44">
      <c r="A1487" t="s">
        <v>44</v>
      </c>
      <c r="B1487" s="2">
        <v>43509</v>
      </c>
      <c r="C1487" s="2">
        <v>43642</v>
      </c>
      <c r="D1487" t="s">
        <v>122</v>
      </c>
      <c r="E1487">
        <v>60</v>
      </c>
      <c r="F1487" t="s">
        <v>223</v>
      </c>
      <c r="G1487" t="s">
        <v>300</v>
      </c>
      <c r="J1487">
        <v>1322.69995117</v>
      </c>
      <c r="K1487">
        <v>2</v>
      </c>
      <c r="L1487">
        <v>44</v>
      </c>
      <c r="M1487" t="s">
        <v>332</v>
      </c>
      <c r="N1487">
        <v>70</v>
      </c>
      <c r="O1487" t="s">
        <v>333</v>
      </c>
      <c r="P1487" t="s">
        <v>497</v>
      </c>
      <c r="Q1487" t="s">
        <v>823</v>
      </c>
      <c r="R1487" t="s">
        <v>956</v>
      </c>
      <c r="S1487" s="2">
        <v>43509</v>
      </c>
      <c r="T1487" t="s">
        <v>962</v>
      </c>
      <c r="U1487">
        <v>0</v>
      </c>
      <c r="V1487" t="s">
        <v>973</v>
      </c>
      <c r="X1487">
        <v>0</v>
      </c>
      <c r="AA1487">
        <v>0</v>
      </c>
      <c r="AB1487">
        <v>0</v>
      </c>
      <c r="AC1487" t="s">
        <v>1049</v>
      </c>
      <c r="AG1487">
        <v>0</v>
      </c>
      <c r="AI1487">
        <v>43.8182571</v>
      </c>
      <c r="AJ1487" t="s">
        <v>973</v>
      </c>
      <c r="AL1487">
        <v>-105.23080867</v>
      </c>
      <c r="AN1487" t="s">
        <v>1326</v>
      </c>
      <c r="AO1487">
        <v>0.8154516873164798</v>
      </c>
      <c r="AP1487" t="s">
        <v>1520</v>
      </c>
      <c r="AQ1487">
        <v>2019</v>
      </c>
      <c r="AR1487">
        <v>47</v>
      </c>
    </row>
    <row r="1488" spans="1:44">
      <c r="A1488" t="s">
        <v>44</v>
      </c>
      <c r="B1488" s="2">
        <v>43509</v>
      </c>
      <c r="C1488" s="2">
        <v>43642</v>
      </c>
      <c r="D1488" t="s">
        <v>122</v>
      </c>
      <c r="E1488">
        <v>60</v>
      </c>
      <c r="F1488" t="s">
        <v>223</v>
      </c>
      <c r="G1488" t="s">
        <v>300</v>
      </c>
      <c r="J1488">
        <v>1322.69995117</v>
      </c>
      <c r="K1488">
        <v>12</v>
      </c>
      <c r="L1488">
        <v>44</v>
      </c>
      <c r="M1488" t="s">
        <v>332</v>
      </c>
      <c r="N1488">
        <v>70</v>
      </c>
      <c r="O1488" t="s">
        <v>333</v>
      </c>
      <c r="P1488" t="s">
        <v>497</v>
      </c>
      <c r="Q1488" t="s">
        <v>823</v>
      </c>
      <c r="R1488" t="s">
        <v>956</v>
      </c>
      <c r="S1488" s="2">
        <v>43509</v>
      </c>
      <c r="T1488" t="s">
        <v>962</v>
      </c>
      <c r="U1488">
        <v>0</v>
      </c>
      <c r="V1488" t="s">
        <v>973</v>
      </c>
      <c r="X1488">
        <v>0</v>
      </c>
      <c r="AA1488">
        <v>0</v>
      </c>
      <c r="AB1488">
        <v>0</v>
      </c>
      <c r="AC1488" t="s">
        <v>1049</v>
      </c>
      <c r="AG1488">
        <v>0</v>
      </c>
      <c r="AI1488">
        <v>43.80379544</v>
      </c>
      <c r="AJ1488" t="s">
        <v>973</v>
      </c>
      <c r="AL1488">
        <v>-105.21072726</v>
      </c>
      <c r="AN1488" t="s">
        <v>1325</v>
      </c>
      <c r="AO1488">
        <v>2.134370948534378</v>
      </c>
      <c r="AP1488" t="s">
        <v>1523</v>
      </c>
      <c r="AQ1488">
        <v>2019</v>
      </c>
      <c r="AR1488">
        <v>47</v>
      </c>
    </row>
    <row r="1489" spans="1:44">
      <c r="A1489" t="s">
        <v>44</v>
      </c>
      <c r="B1489" s="2">
        <v>43509</v>
      </c>
      <c r="C1489" s="2">
        <v>43642</v>
      </c>
      <c r="D1489" t="s">
        <v>122</v>
      </c>
      <c r="E1489">
        <v>60</v>
      </c>
      <c r="F1489" t="s">
        <v>223</v>
      </c>
      <c r="G1489" t="s">
        <v>300</v>
      </c>
      <c r="J1489">
        <v>1322.69995117</v>
      </c>
      <c r="K1489">
        <v>2</v>
      </c>
      <c r="L1489">
        <v>44</v>
      </c>
      <c r="M1489" t="s">
        <v>332</v>
      </c>
      <c r="N1489">
        <v>70</v>
      </c>
      <c r="O1489" t="s">
        <v>333</v>
      </c>
      <c r="P1489" t="s">
        <v>497</v>
      </c>
      <c r="Q1489" t="s">
        <v>823</v>
      </c>
      <c r="R1489" t="s">
        <v>956</v>
      </c>
      <c r="S1489" s="2">
        <v>43509</v>
      </c>
      <c r="T1489" t="s">
        <v>962</v>
      </c>
      <c r="U1489">
        <v>0</v>
      </c>
      <c r="V1489" t="s">
        <v>973</v>
      </c>
      <c r="X1489">
        <v>0</v>
      </c>
      <c r="AA1489">
        <v>0</v>
      </c>
      <c r="AB1489">
        <v>0</v>
      </c>
      <c r="AC1489" t="s">
        <v>1049</v>
      </c>
      <c r="AG1489">
        <v>0</v>
      </c>
      <c r="AI1489">
        <v>43.8182571</v>
      </c>
      <c r="AJ1489" t="s">
        <v>973</v>
      </c>
      <c r="AL1489">
        <v>-105.23080867</v>
      </c>
      <c r="AN1489" t="s">
        <v>1326</v>
      </c>
      <c r="AO1489">
        <v>0.8154516873164798</v>
      </c>
      <c r="AP1489" t="s">
        <v>1520</v>
      </c>
      <c r="AQ1489">
        <v>2019</v>
      </c>
      <c r="AR1489">
        <v>47</v>
      </c>
    </row>
    <row r="1490" spans="1:44">
      <c r="A1490" t="s">
        <v>44</v>
      </c>
      <c r="B1490" s="2">
        <v>43509</v>
      </c>
      <c r="C1490" s="2">
        <v>43642</v>
      </c>
      <c r="D1490" t="s">
        <v>122</v>
      </c>
      <c r="E1490">
        <v>60</v>
      </c>
      <c r="F1490" t="s">
        <v>223</v>
      </c>
      <c r="G1490" t="s">
        <v>300</v>
      </c>
      <c r="J1490">
        <v>1322.69995117</v>
      </c>
      <c r="K1490">
        <v>14</v>
      </c>
      <c r="L1490">
        <v>44</v>
      </c>
      <c r="M1490" t="s">
        <v>332</v>
      </c>
      <c r="N1490">
        <v>70</v>
      </c>
      <c r="O1490" t="s">
        <v>333</v>
      </c>
      <c r="P1490" t="s">
        <v>497</v>
      </c>
      <c r="Q1490" t="s">
        <v>823</v>
      </c>
      <c r="R1490" t="s">
        <v>956</v>
      </c>
      <c r="S1490" s="2">
        <v>43509</v>
      </c>
      <c r="T1490" t="s">
        <v>962</v>
      </c>
      <c r="U1490">
        <v>0</v>
      </c>
      <c r="V1490" t="s">
        <v>973</v>
      </c>
      <c r="X1490">
        <v>0</v>
      </c>
      <c r="AA1490">
        <v>0</v>
      </c>
      <c r="AB1490">
        <v>0</v>
      </c>
      <c r="AC1490" t="s">
        <v>1049</v>
      </c>
      <c r="AG1490">
        <v>0</v>
      </c>
      <c r="AI1490">
        <v>43.78920382</v>
      </c>
      <c r="AJ1490" t="s">
        <v>973</v>
      </c>
      <c r="AL1490">
        <v>-105.23080081</v>
      </c>
      <c r="AN1490" t="s">
        <v>1332</v>
      </c>
      <c r="AO1490">
        <v>2.288148651607369</v>
      </c>
      <c r="AP1490" t="s">
        <v>1523</v>
      </c>
      <c r="AQ1490">
        <v>2019</v>
      </c>
      <c r="AR1490">
        <v>47</v>
      </c>
    </row>
    <row r="1491" spans="1:44">
      <c r="A1491" t="s">
        <v>44</v>
      </c>
      <c r="B1491" s="2">
        <v>43509</v>
      </c>
      <c r="C1491" s="2">
        <v>43642</v>
      </c>
      <c r="D1491" t="s">
        <v>122</v>
      </c>
      <c r="E1491">
        <v>60</v>
      </c>
      <c r="F1491" t="s">
        <v>223</v>
      </c>
      <c r="G1491" t="s">
        <v>300</v>
      </c>
      <c r="J1491">
        <v>1322.69995117</v>
      </c>
      <c r="K1491">
        <v>26</v>
      </c>
      <c r="L1491">
        <v>45</v>
      </c>
      <c r="M1491" t="s">
        <v>332</v>
      </c>
      <c r="N1491">
        <v>70</v>
      </c>
      <c r="O1491" t="s">
        <v>333</v>
      </c>
      <c r="P1491" t="s">
        <v>497</v>
      </c>
      <c r="Q1491" t="s">
        <v>823</v>
      </c>
      <c r="R1491" t="s">
        <v>956</v>
      </c>
      <c r="S1491" s="2">
        <v>43509</v>
      </c>
      <c r="T1491" t="s">
        <v>962</v>
      </c>
      <c r="U1491">
        <v>0</v>
      </c>
      <c r="V1491" t="s">
        <v>973</v>
      </c>
      <c r="X1491">
        <v>0</v>
      </c>
      <c r="AA1491">
        <v>0</v>
      </c>
      <c r="AB1491">
        <v>0</v>
      </c>
      <c r="AC1491" t="s">
        <v>1049</v>
      </c>
      <c r="AG1491">
        <v>0</v>
      </c>
      <c r="AI1491">
        <v>43.84771472</v>
      </c>
      <c r="AJ1491" t="s">
        <v>973</v>
      </c>
      <c r="AL1491">
        <v>-105.2340744</v>
      </c>
      <c r="AN1491" t="s">
        <v>1334</v>
      </c>
      <c r="AO1491">
        <v>2.001184011171653</v>
      </c>
      <c r="AP1491" t="s">
        <v>1519</v>
      </c>
      <c r="AQ1491">
        <v>2019</v>
      </c>
      <c r="AR1491">
        <v>47</v>
      </c>
    </row>
    <row r="1492" spans="1:44">
      <c r="A1492" t="s">
        <v>44</v>
      </c>
      <c r="B1492" s="2">
        <v>43509</v>
      </c>
      <c r="C1492" s="2">
        <v>43642</v>
      </c>
      <c r="D1492" t="s">
        <v>122</v>
      </c>
      <c r="E1492">
        <v>60</v>
      </c>
      <c r="F1492" t="s">
        <v>223</v>
      </c>
      <c r="G1492" t="s">
        <v>300</v>
      </c>
      <c r="J1492">
        <v>1322.69995117</v>
      </c>
      <c r="K1492">
        <v>2</v>
      </c>
      <c r="L1492">
        <v>44</v>
      </c>
      <c r="M1492" t="s">
        <v>332</v>
      </c>
      <c r="N1492">
        <v>70</v>
      </c>
      <c r="O1492" t="s">
        <v>333</v>
      </c>
      <c r="P1492" t="s">
        <v>497</v>
      </c>
      <c r="Q1492" t="s">
        <v>823</v>
      </c>
      <c r="R1492" t="s">
        <v>956</v>
      </c>
      <c r="S1492" s="2">
        <v>43509</v>
      </c>
      <c r="T1492" t="s">
        <v>962</v>
      </c>
      <c r="U1492">
        <v>0</v>
      </c>
      <c r="V1492" t="s">
        <v>973</v>
      </c>
      <c r="X1492">
        <v>0</v>
      </c>
      <c r="AA1492">
        <v>0</v>
      </c>
      <c r="AB1492">
        <v>0</v>
      </c>
      <c r="AC1492" t="s">
        <v>1049</v>
      </c>
      <c r="AG1492">
        <v>0</v>
      </c>
      <c r="AI1492">
        <v>43.8182571</v>
      </c>
      <c r="AJ1492" t="s">
        <v>973</v>
      </c>
      <c r="AL1492">
        <v>-105.23080867</v>
      </c>
      <c r="AN1492" t="s">
        <v>1326</v>
      </c>
      <c r="AO1492">
        <v>0.8154516873164798</v>
      </c>
      <c r="AP1492" t="s">
        <v>1520</v>
      </c>
      <c r="AQ1492">
        <v>2019</v>
      </c>
      <c r="AR1492">
        <v>47</v>
      </c>
    </row>
    <row r="1493" spans="1:44">
      <c r="A1493" t="s">
        <v>44</v>
      </c>
      <c r="B1493" s="2">
        <v>43509</v>
      </c>
      <c r="C1493" s="2">
        <v>43642</v>
      </c>
      <c r="D1493" t="s">
        <v>122</v>
      </c>
      <c r="E1493">
        <v>60</v>
      </c>
      <c r="F1493" t="s">
        <v>223</v>
      </c>
      <c r="G1493" t="s">
        <v>300</v>
      </c>
      <c r="J1493">
        <v>1322.69995117</v>
      </c>
      <c r="K1493">
        <v>11</v>
      </c>
      <c r="L1493">
        <v>44</v>
      </c>
      <c r="M1493" t="s">
        <v>332</v>
      </c>
      <c r="N1493">
        <v>70</v>
      </c>
      <c r="O1493" t="s">
        <v>333</v>
      </c>
      <c r="P1493" t="s">
        <v>497</v>
      </c>
      <c r="Q1493" t="s">
        <v>823</v>
      </c>
      <c r="R1493" t="s">
        <v>956</v>
      </c>
      <c r="S1493" s="2">
        <v>43509</v>
      </c>
      <c r="T1493" t="s">
        <v>962</v>
      </c>
      <c r="U1493">
        <v>0</v>
      </c>
      <c r="V1493" t="s">
        <v>973</v>
      </c>
      <c r="X1493">
        <v>0</v>
      </c>
      <c r="AA1493">
        <v>0</v>
      </c>
      <c r="AB1493">
        <v>0</v>
      </c>
      <c r="AC1493" t="s">
        <v>1049</v>
      </c>
      <c r="AG1493">
        <v>0</v>
      </c>
      <c r="AI1493">
        <v>43.80375335</v>
      </c>
      <c r="AJ1493" t="s">
        <v>973</v>
      </c>
      <c r="AL1493">
        <v>-105.23078567</v>
      </c>
      <c r="AN1493" t="s">
        <v>1330</v>
      </c>
      <c r="AO1493">
        <v>1.393982539775719</v>
      </c>
      <c r="AP1493" t="s">
        <v>1523</v>
      </c>
      <c r="AQ1493">
        <v>2019</v>
      </c>
      <c r="AR1493">
        <v>47</v>
      </c>
    </row>
    <row r="1494" spans="1:44">
      <c r="A1494" t="s">
        <v>44</v>
      </c>
      <c r="B1494" s="2">
        <v>43509</v>
      </c>
      <c r="C1494" s="2">
        <v>43642</v>
      </c>
      <c r="D1494" t="s">
        <v>122</v>
      </c>
      <c r="E1494">
        <v>60</v>
      </c>
      <c r="F1494" t="s">
        <v>223</v>
      </c>
      <c r="G1494" t="s">
        <v>300</v>
      </c>
      <c r="J1494">
        <v>1322.69995117</v>
      </c>
      <c r="K1494">
        <v>14</v>
      </c>
      <c r="L1494">
        <v>44</v>
      </c>
      <c r="M1494" t="s">
        <v>332</v>
      </c>
      <c r="N1494">
        <v>70</v>
      </c>
      <c r="O1494" t="s">
        <v>333</v>
      </c>
      <c r="P1494" t="s">
        <v>497</v>
      </c>
      <c r="Q1494" t="s">
        <v>823</v>
      </c>
      <c r="R1494" t="s">
        <v>956</v>
      </c>
      <c r="S1494" s="2">
        <v>43509</v>
      </c>
      <c r="T1494" t="s">
        <v>962</v>
      </c>
      <c r="U1494">
        <v>0</v>
      </c>
      <c r="V1494" t="s">
        <v>973</v>
      </c>
      <c r="X1494">
        <v>0</v>
      </c>
      <c r="AA1494">
        <v>0</v>
      </c>
      <c r="AB1494">
        <v>0</v>
      </c>
      <c r="AC1494" t="s">
        <v>1049</v>
      </c>
      <c r="AG1494">
        <v>0</v>
      </c>
      <c r="AI1494">
        <v>43.78920382</v>
      </c>
      <c r="AJ1494" t="s">
        <v>973</v>
      </c>
      <c r="AL1494">
        <v>-105.23080081</v>
      </c>
      <c r="AN1494" t="s">
        <v>1332</v>
      </c>
      <c r="AO1494">
        <v>2.288148651607369</v>
      </c>
      <c r="AP1494" t="s">
        <v>1523</v>
      </c>
      <c r="AQ1494">
        <v>2019</v>
      </c>
      <c r="AR1494">
        <v>47</v>
      </c>
    </row>
    <row r="1495" spans="1:44">
      <c r="A1495" t="s">
        <v>44</v>
      </c>
      <c r="B1495" s="2">
        <v>43509</v>
      </c>
      <c r="C1495" s="2">
        <v>43642</v>
      </c>
      <c r="D1495" t="s">
        <v>122</v>
      </c>
      <c r="E1495">
        <v>60</v>
      </c>
      <c r="F1495" t="s">
        <v>223</v>
      </c>
      <c r="G1495" t="s">
        <v>300</v>
      </c>
      <c r="J1495">
        <v>1322.69995117</v>
      </c>
      <c r="K1495">
        <v>26</v>
      </c>
      <c r="L1495">
        <v>45</v>
      </c>
      <c r="M1495" t="s">
        <v>332</v>
      </c>
      <c r="N1495">
        <v>70</v>
      </c>
      <c r="O1495" t="s">
        <v>333</v>
      </c>
      <c r="P1495" t="s">
        <v>497</v>
      </c>
      <c r="Q1495" t="s">
        <v>823</v>
      </c>
      <c r="R1495" t="s">
        <v>956</v>
      </c>
      <c r="S1495" s="2">
        <v>43509</v>
      </c>
      <c r="T1495" t="s">
        <v>962</v>
      </c>
      <c r="U1495">
        <v>0</v>
      </c>
      <c r="V1495" t="s">
        <v>973</v>
      </c>
      <c r="X1495">
        <v>0</v>
      </c>
      <c r="AA1495">
        <v>0</v>
      </c>
      <c r="AB1495">
        <v>0</v>
      </c>
      <c r="AC1495" t="s">
        <v>1049</v>
      </c>
      <c r="AG1495">
        <v>0</v>
      </c>
      <c r="AI1495">
        <v>43.84771472</v>
      </c>
      <c r="AJ1495" t="s">
        <v>973</v>
      </c>
      <c r="AL1495">
        <v>-105.2340744</v>
      </c>
      <c r="AN1495" t="s">
        <v>1334</v>
      </c>
      <c r="AO1495">
        <v>2.001184011171653</v>
      </c>
      <c r="AP1495" t="s">
        <v>1519</v>
      </c>
      <c r="AQ1495">
        <v>2019</v>
      </c>
      <c r="AR1495">
        <v>47</v>
      </c>
    </row>
    <row r="1496" spans="1:44">
      <c r="A1496" t="s">
        <v>44</v>
      </c>
      <c r="B1496" s="2">
        <v>43509</v>
      </c>
      <c r="C1496" s="2">
        <v>43642</v>
      </c>
      <c r="D1496" t="s">
        <v>122</v>
      </c>
      <c r="E1496">
        <v>60</v>
      </c>
      <c r="F1496" t="s">
        <v>223</v>
      </c>
      <c r="G1496" t="s">
        <v>300</v>
      </c>
      <c r="J1496">
        <v>1322.69995117</v>
      </c>
      <c r="K1496">
        <v>11</v>
      </c>
      <c r="L1496">
        <v>44</v>
      </c>
      <c r="M1496" t="s">
        <v>332</v>
      </c>
      <c r="N1496">
        <v>70</v>
      </c>
      <c r="O1496" t="s">
        <v>333</v>
      </c>
      <c r="P1496" t="s">
        <v>497</v>
      </c>
      <c r="Q1496" t="s">
        <v>823</v>
      </c>
      <c r="R1496" t="s">
        <v>956</v>
      </c>
      <c r="S1496" s="2">
        <v>43509</v>
      </c>
      <c r="T1496" t="s">
        <v>962</v>
      </c>
      <c r="U1496">
        <v>0</v>
      </c>
      <c r="V1496" t="s">
        <v>973</v>
      </c>
      <c r="X1496">
        <v>0</v>
      </c>
      <c r="AA1496">
        <v>0</v>
      </c>
      <c r="AB1496">
        <v>0</v>
      </c>
      <c r="AC1496" t="s">
        <v>1049</v>
      </c>
      <c r="AG1496">
        <v>0</v>
      </c>
      <c r="AI1496">
        <v>43.80375335</v>
      </c>
      <c r="AJ1496" t="s">
        <v>973</v>
      </c>
      <c r="AL1496">
        <v>-105.23078567</v>
      </c>
      <c r="AN1496" t="s">
        <v>1330</v>
      </c>
      <c r="AO1496">
        <v>1.393982539775719</v>
      </c>
      <c r="AP1496" t="s">
        <v>1523</v>
      </c>
      <c r="AQ1496">
        <v>2019</v>
      </c>
      <c r="AR1496">
        <v>47</v>
      </c>
    </row>
    <row r="1497" spans="1:44">
      <c r="A1497" t="s">
        <v>44</v>
      </c>
      <c r="B1497" s="2">
        <v>43509</v>
      </c>
      <c r="C1497" s="2">
        <v>43642</v>
      </c>
      <c r="D1497" t="s">
        <v>122</v>
      </c>
      <c r="E1497">
        <v>60</v>
      </c>
      <c r="F1497" t="s">
        <v>223</v>
      </c>
      <c r="G1497" t="s">
        <v>300</v>
      </c>
      <c r="J1497">
        <v>1322.69995117</v>
      </c>
      <c r="K1497">
        <v>14</v>
      </c>
      <c r="L1497">
        <v>44</v>
      </c>
      <c r="M1497" t="s">
        <v>332</v>
      </c>
      <c r="N1497">
        <v>70</v>
      </c>
      <c r="O1497" t="s">
        <v>333</v>
      </c>
      <c r="P1497" t="s">
        <v>497</v>
      </c>
      <c r="Q1497" t="s">
        <v>823</v>
      </c>
      <c r="R1497" t="s">
        <v>956</v>
      </c>
      <c r="S1497" s="2">
        <v>43509</v>
      </c>
      <c r="T1497" t="s">
        <v>962</v>
      </c>
      <c r="U1497">
        <v>0</v>
      </c>
      <c r="V1497" t="s">
        <v>973</v>
      </c>
      <c r="X1497">
        <v>0</v>
      </c>
      <c r="AA1497">
        <v>0</v>
      </c>
      <c r="AB1497">
        <v>0</v>
      </c>
      <c r="AC1497" t="s">
        <v>1049</v>
      </c>
      <c r="AG1497">
        <v>0</v>
      </c>
      <c r="AI1497">
        <v>43.78920382</v>
      </c>
      <c r="AJ1497" t="s">
        <v>973</v>
      </c>
      <c r="AL1497">
        <v>-105.23080081</v>
      </c>
      <c r="AN1497" t="s">
        <v>1332</v>
      </c>
      <c r="AO1497">
        <v>2.288148651607369</v>
      </c>
      <c r="AP1497" t="s">
        <v>1523</v>
      </c>
      <c r="AQ1497">
        <v>2019</v>
      </c>
      <c r="AR1497">
        <v>47</v>
      </c>
    </row>
    <row r="1498" spans="1:44">
      <c r="A1498" t="s">
        <v>44</v>
      </c>
      <c r="B1498" s="2">
        <v>43209</v>
      </c>
      <c r="C1498" s="2">
        <v>43292</v>
      </c>
      <c r="D1498" t="s">
        <v>131</v>
      </c>
      <c r="E1498">
        <v>60</v>
      </c>
      <c r="F1498" t="s">
        <v>236</v>
      </c>
      <c r="G1498" t="s">
        <v>300</v>
      </c>
      <c r="H1498">
        <v>0.18</v>
      </c>
      <c r="J1498">
        <v>336.55999755</v>
      </c>
      <c r="K1498">
        <v>27</v>
      </c>
      <c r="L1498">
        <v>45</v>
      </c>
      <c r="M1498" t="s">
        <v>332</v>
      </c>
      <c r="N1498">
        <v>70</v>
      </c>
      <c r="O1498" t="s">
        <v>333</v>
      </c>
      <c r="P1498" t="s">
        <v>508</v>
      </c>
      <c r="Q1498" t="s">
        <v>838</v>
      </c>
      <c r="R1498" t="s">
        <v>954</v>
      </c>
      <c r="S1498" s="2">
        <v>43209</v>
      </c>
      <c r="T1498" t="s">
        <v>962</v>
      </c>
      <c r="U1498">
        <v>1</v>
      </c>
      <c r="V1498" t="s">
        <v>973</v>
      </c>
      <c r="X1498">
        <v>60</v>
      </c>
      <c r="AA1498">
        <v>0</v>
      </c>
      <c r="AB1498">
        <v>0</v>
      </c>
      <c r="AC1498" t="s">
        <v>1049</v>
      </c>
      <c r="AG1498">
        <v>0</v>
      </c>
      <c r="AI1498">
        <v>43.84772985</v>
      </c>
      <c r="AJ1498" t="s">
        <v>973</v>
      </c>
      <c r="AL1498">
        <v>-105.25475848</v>
      </c>
      <c r="AN1498" t="s">
        <v>1341</v>
      </c>
      <c r="AO1498">
        <v>1.93719925853926</v>
      </c>
      <c r="AP1498" t="s">
        <v>1521</v>
      </c>
      <c r="AQ1498">
        <v>2018</v>
      </c>
      <c r="AR1498">
        <v>47</v>
      </c>
    </row>
    <row r="1499" spans="1:44">
      <c r="A1499" t="s">
        <v>44</v>
      </c>
      <c r="B1499" s="2">
        <v>43209</v>
      </c>
      <c r="C1499" s="2">
        <v>43292</v>
      </c>
      <c r="D1499" t="s">
        <v>131</v>
      </c>
      <c r="E1499">
        <v>60</v>
      </c>
      <c r="F1499" t="s">
        <v>236</v>
      </c>
      <c r="G1499" t="s">
        <v>300</v>
      </c>
      <c r="H1499">
        <v>0.18</v>
      </c>
      <c r="J1499">
        <v>336.55999755</v>
      </c>
      <c r="K1499">
        <v>27</v>
      </c>
      <c r="L1499">
        <v>45</v>
      </c>
      <c r="M1499" t="s">
        <v>332</v>
      </c>
      <c r="N1499">
        <v>70</v>
      </c>
      <c r="O1499" t="s">
        <v>333</v>
      </c>
      <c r="P1499" t="s">
        <v>508</v>
      </c>
      <c r="Q1499" t="s">
        <v>838</v>
      </c>
      <c r="R1499" t="s">
        <v>954</v>
      </c>
      <c r="S1499" s="2">
        <v>43209</v>
      </c>
      <c r="T1499" t="s">
        <v>962</v>
      </c>
      <c r="U1499">
        <v>1</v>
      </c>
      <c r="V1499" t="s">
        <v>973</v>
      </c>
      <c r="X1499">
        <v>60</v>
      </c>
      <c r="AA1499">
        <v>0</v>
      </c>
      <c r="AB1499">
        <v>0</v>
      </c>
      <c r="AC1499" t="s">
        <v>1049</v>
      </c>
      <c r="AG1499">
        <v>0</v>
      </c>
      <c r="AI1499">
        <v>43.84772985</v>
      </c>
      <c r="AJ1499" t="s">
        <v>973</v>
      </c>
      <c r="AL1499">
        <v>-105.25475848</v>
      </c>
      <c r="AN1499" t="s">
        <v>1341</v>
      </c>
      <c r="AO1499">
        <v>1.93719925853926</v>
      </c>
      <c r="AP1499" t="s">
        <v>1521</v>
      </c>
      <c r="AQ1499">
        <v>2018</v>
      </c>
      <c r="AR1499">
        <v>47</v>
      </c>
    </row>
    <row r="1500" spans="1:44">
      <c r="A1500" t="s">
        <v>44</v>
      </c>
      <c r="B1500" s="2">
        <v>43209</v>
      </c>
      <c r="C1500" s="2">
        <v>43292</v>
      </c>
      <c r="D1500" t="s">
        <v>131</v>
      </c>
      <c r="E1500">
        <v>60</v>
      </c>
      <c r="F1500" t="s">
        <v>236</v>
      </c>
      <c r="G1500" t="s">
        <v>300</v>
      </c>
      <c r="H1500">
        <v>0.18</v>
      </c>
      <c r="J1500">
        <v>336.55999755</v>
      </c>
      <c r="K1500">
        <v>27</v>
      </c>
      <c r="L1500">
        <v>45</v>
      </c>
      <c r="M1500" t="s">
        <v>332</v>
      </c>
      <c r="N1500">
        <v>70</v>
      </c>
      <c r="O1500" t="s">
        <v>333</v>
      </c>
      <c r="P1500" t="s">
        <v>508</v>
      </c>
      <c r="Q1500" t="s">
        <v>838</v>
      </c>
      <c r="R1500" t="s">
        <v>954</v>
      </c>
      <c r="S1500" s="2">
        <v>43209</v>
      </c>
      <c r="T1500" t="s">
        <v>962</v>
      </c>
      <c r="U1500">
        <v>1</v>
      </c>
      <c r="V1500" t="s">
        <v>973</v>
      </c>
      <c r="X1500">
        <v>60</v>
      </c>
      <c r="AA1500">
        <v>0</v>
      </c>
      <c r="AB1500">
        <v>0</v>
      </c>
      <c r="AC1500" t="s">
        <v>1049</v>
      </c>
      <c r="AG1500">
        <v>0</v>
      </c>
      <c r="AI1500">
        <v>43.84772985</v>
      </c>
      <c r="AJ1500" t="s">
        <v>973</v>
      </c>
      <c r="AL1500">
        <v>-105.25475848</v>
      </c>
      <c r="AN1500" t="s">
        <v>1341</v>
      </c>
      <c r="AO1500">
        <v>1.93719925853926</v>
      </c>
      <c r="AP1500" t="s">
        <v>1521</v>
      </c>
      <c r="AQ1500">
        <v>2018</v>
      </c>
      <c r="AR1500">
        <v>47</v>
      </c>
    </row>
    <row r="1501" spans="1:44">
      <c r="A1501" t="s">
        <v>44</v>
      </c>
      <c r="B1501" s="2">
        <v>43209</v>
      </c>
      <c r="C1501" s="2">
        <v>43292</v>
      </c>
      <c r="D1501" t="s">
        <v>131</v>
      </c>
      <c r="E1501">
        <v>60</v>
      </c>
      <c r="F1501" t="s">
        <v>236</v>
      </c>
      <c r="G1501" t="s">
        <v>300</v>
      </c>
      <c r="H1501">
        <v>0.18</v>
      </c>
      <c r="J1501">
        <v>336.55999755</v>
      </c>
      <c r="K1501">
        <v>27</v>
      </c>
      <c r="L1501">
        <v>45</v>
      </c>
      <c r="M1501" t="s">
        <v>332</v>
      </c>
      <c r="N1501">
        <v>70</v>
      </c>
      <c r="O1501" t="s">
        <v>333</v>
      </c>
      <c r="P1501" t="s">
        <v>508</v>
      </c>
      <c r="Q1501" t="s">
        <v>838</v>
      </c>
      <c r="R1501" t="s">
        <v>954</v>
      </c>
      <c r="S1501" s="2">
        <v>43209</v>
      </c>
      <c r="T1501" t="s">
        <v>962</v>
      </c>
      <c r="U1501">
        <v>1</v>
      </c>
      <c r="V1501" t="s">
        <v>973</v>
      </c>
      <c r="X1501">
        <v>60</v>
      </c>
      <c r="AA1501">
        <v>0</v>
      </c>
      <c r="AB1501">
        <v>0</v>
      </c>
      <c r="AC1501" t="s">
        <v>1049</v>
      </c>
      <c r="AG1501">
        <v>0</v>
      </c>
      <c r="AI1501">
        <v>43.84772985</v>
      </c>
      <c r="AJ1501" t="s">
        <v>973</v>
      </c>
      <c r="AL1501">
        <v>-105.25475848</v>
      </c>
      <c r="AN1501" t="s">
        <v>1341</v>
      </c>
      <c r="AO1501">
        <v>1.93719925853926</v>
      </c>
      <c r="AP1501" t="s">
        <v>1521</v>
      </c>
      <c r="AQ1501">
        <v>2018</v>
      </c>
      <c r="AR1501">
        <v>47</v>
      </c>
    </row>
    <row r="1502" spans="1:44">
      <c r="A1502" t="s">
        <v>44</v>
      </c>
      <c r="B1502" s="2">
        <v>43209</v>
      </c>
      <c r="C1502" s="2">
        <v>43292</v>
      </c>
      <c r="D1502" t="s">
        <v>131</v>
      </c>
      <c r="E1502">
        <v>60</v>
      </c>
      <c r="F1502" t="s">
        <v>236</v>
      </c>
      <c r="G1502" t="s">
        <v>300</v>
      </c>
      <c r="H1502">
        <v>0.18</v>
      </c>
      <c r="J1502">
        <v>336.55999755</v>
      </c>
      <c r="K1502">
        <v>27</v>
      </c>
      <c r="L1502">
        <v>45</v>
      </c>
      <c r="M1502" t="s">
        <v>332</v>
      </c>
      <c r="N1502">
        <v>70</v>
      </c>
      <c r="O1502" t="s">
        <v>333</v>
      </c>
      <c r="P1502" t="s">
        <v>508</v>
      </c>
      <c r="Q1502" t="s">
        <v>838</v>
      </c>
      <c r="R1502" t="s">
        <v>954</v>
      </c>
      <c r="S1502" s="2">
        <v>43209</v>
      </c>
      <c r="T1502" t="s">
        <v>962</v>
      </c>
      <c r="U1502">
        <v>1</v>
      </c>
      <c r="V1502" t="s">
        <v>973</v>
      </c>
      <c r="X1502">
        <v>60</v>
      </c>
      <c r="AA1502">
        <v>0</v>
      </c>
      <c r="AB1502">
        <v>0</v>
      </c>
      <c r="AC1502" t="s">
        <v>1049</v>
      </c>
      <c r="AG1502">
        <v>0</v>
      </c>
      <c r="AI1502">
        <v>43.84772985</v>
      </c>
      <c r="AJ1502" t="s">
        <v>973</v>
      </c>
      <c r="AL1502">
        <v>-105.25475848</v>
      </c>
      <c r="AN1502" t="s">
        <v>1341</v>
      </c>
      <c r="AO1502">
        <v>1.93719925853926</v>
      </c>
      <c r="AP1502" t="s">
        <v>1521</v>
      </c>
      <c r="AQ1502">
        <v>2018</v>
      </c>
      <c r="AR1502">
        <v>47</v>
      </c>
    </row>
    <row r="1503" spans="1:44">
      <c r="A1503" t="s">
        <v>44</v>
      </c>
      <c r="B1503" s="2">
        <v>43209</v>
      </c>
      <c r="C1503" s="2">
        <v>43292</v>
      </c>
      <c r="D1503" t="s">
        <v>131</v>
      </c>
      <c r="E1503">
        <v>60</v>
      </c>
      <c r="F1503" t="s">
        <v>236</v>
      </c>
      <c r="G1503" t="s">
        <v>300</v>
      </c>
      <c r="H1503">
        <v>0.18</v>
      </c>
      <c r="J1503">
        <v>336.55999755</v>
      </c>
      <c r="K1503">
        <v>27</v>
      </c>
      <c r="L1503">
        <v>45</v>
      </c>
      <c r="M1503" t="s">
        <v>332</v>
      </c>
      <c r="N1503">
        <v>70</v>
      </c>
      <c r="O1503" t="s">
        <v>333</v>
      </c>
      <c r="P1503" t="s">
        <v>508</v>
      </c>
      <c r="Q1503" t="s">
        <v>838</v>
      </c>
      <c r="R1503" t="s">
        <v>954</v>
      </c>
      <c r="S1503" s="2">
        <v>43209</v>
      </c>
      <c r="T1503" t="s">
        <v>962</v>
      </c>
      <c r="U1503">
        <v>1</v>
      </c>
      <c r="V1503" t="s">
        <v>973</v>
      </c>
      <c r="X1503">
        <v>60</v>
      </c>
      <c r="AA1503">
        <v>0</v>
      </c>
      <c r="AB1503">
        <v>0</v>
      </c>
      <c r="AC1503" t="s">
        <v>1049</v>
      </c>
      <c r="AG1503">
        <v>0</v>
      </c>
      <c r="AI1503">
        <v>43.84772985</v>
      </c>
      <c r="AJ1503" t="s">
        <v>973</v>
      </c>
      <c r="AL1503">
        <v>-105.25475848</v>
      </c>
      <c r="AN1503" t="s">
        <v>1341</v>
      </c>
      <c r="AO1503">
        <v>1.93719925853926</v>
      </c>
      <c r="AP1503" t="s">
        <v>1521</v>
      </c>
      <c r="AQ1503">
        <v>2018</v>
      </c>
      <c r="AR1503">
        <v>47</v>
      </c>
    </row>
    <row r="1504" spans="1:44">
      <c r="A1504" t="s">
        <v>44</v>
      </c>
      <c r="B1504" s="2">
        <v>43209</v>
      </c>
      <c r="C1504" s="2">
        <v>43292</v>
      </c>
      <c r="D1504" t="s">
        <v>131</v>
      </c>
      <c r="E1504">
        <v>60</v>
      </c>
      <c r="F1504" t="s">
        <v>236</v>
      </c>
      <c r="G1504" t="s">
        <v>300</v>
      </c>
      <c r="H1504">
        <v>0.18</v>
      </c>
      <c r="J1504">
        <v>336.55999755</v>
      </c>
      <c r="K1504">
        <v>27</v>
      </c>
      <c r="L1504">
        <v>45</v>
      </c>
      <c r="M1504" t="s">
        <v>332</v>
      </c>
      <c r="N1504">
        <v>70</v>
      </c>
      <c r="O1504" t="s">
        <v>333</v>
      </c>
      <c r="P1504" t="s">
        <v>508</v>
      </c>
      <c r="Q1504" t="s">
        <v>838</v>
      </c>
      <c r="R1504" t="s">
        <v>954</v>
      </c>
      <c r="S1504" s="2">
        <v>43209</v>
      </c>
      <c r="T1504" t="s">
        <v>962</v>
      </c>
      <c r="U1504">
        <v>1</v>
      </c>
      <c r="V1504" t="s">
        <v>973</v>
      </c>
      <c r="X1504">
        <v>60</v>
      </c>
      <c r="AA1504">
        <v>0</v>
      </c>
      <c r="AB1504">
        <v>0</v>
      </c>
      <c r="AC1504" t="s">
        <v>1049</v>
      </c>
      <c r="AG1504">
        <v>0</v>
      </c>
      <c r="AI1504">
        <v>43.84772985</v>
      </c>
      <c r="AJ1504" t="s">
        <v>973</v>
      </c>
      <c r="AL1504">
        <v>-105.25475848</v>
      </c>
      <c r="AN1504" t="s">
        <v>1341</v>
      </c>
      <c r="AO1504">
        <v>1.93719925853926</v>
      </c>
      <c r="AP1504" t="s">
        <v>1521</v>
      </c>
      <c r="AQ1504">
        <v>2018</v>
      </c>
      <c r="AR1504">
        <v>47</v>
      </c>
    </row>
    <row r="1505" spans="1:44">
      <c r="A1505" t="s">
        <v>44</v>
      </c>
      <c r="B1505" s="2">
        <v>43209</v>
      </c>
      <c r="C1505" s="2">
        <v>43292</v>
      </c>
      <c r="D1505" t="s">
        <v>131</v>
      </c>
      <c r="E1505">
        <v>60</v>
      </c>
      <c r="F1505" t="s">
        <v>236</v>
      </c>
      <c r="G1505" t="s">
        <v>300</v>
      </c>
      <c r="H1505">
        <v>0.18</v>
      </c>
      <c r="J1505">
        <v>336.55999755</v>
      </c>
      <c r="K1505">
        <v>27</v>
      </c>
      <c r="L1505">
        <v>45</v>
      </c>
      <c r="M1505" t="s">
        <v>332</v>
      </c>
      <c r="N1505">
        <v>70</v>
      </c>
      <c r="O1505" t="s">
        <v>333</v>
      </c>
      <c r="P1505" t="s">
        <v>508</v>
      </c>
      <c r="Q1505" t="s">
        <v>838</v>
      </c>
      <c r="R1505" t="s">
        <v>954</v>
      </c>
      <c r="S1505" s="2">
        <v>43209</v>
      </c>
      <c r="T1505" t="s">
        <v>962</v>
      </c>
      <c r="U1505">
        <v>1</v>
      </c>
      <c r="V1505" t="s">
        <v>973</v>
      </c>
      <c r="X1505">
        <v>60</v>
      </c>
      <c r="AA1505">
        <v>0</v>
      </c>
      <c r="AB1505">
        <v>0</v>
      </c>
      <c r="AC1505" t="s">
        <v>1049</v>
      </c>
      <c r="AG1505">
        <v>0</v>
      </c>
      <c r="AI1505">
        <v>43.84772985</v>
      </c>
      <c r="AJ1505" t="s">
        <v>973</v>
      </c>
      <c r="AL1505">
        <v>-105.25475848</v>
      </c>
      <c r="AN1505" t="s">
        <v>1341</v>
      </c>
      <c r="AO1505">
        <v>1.93719925853926</v>
      </c>
      <c r="AP1505" t="s">
        <v>1521</v>
      </c>
      <c r="AQ1505">
        <v>2018</v>
      </c>
      <c r="AR1505">
        <v>47</v>
      </c>
    </row>
    <row r="1506" spans="1:44">
      <c r="A1506" t="s">
        <v>44</v>
      </c>
      <c r="B1506" s="2">
        <v>43209</v>
      </c>
      <c r="C1506" s="2">
        <v>43292</v>
      </c>
      <c r="D1506" t="s">
        <v>131</v>
      </c>
      <c r="E1506">
        <v>60</v>
      </c>
      <c r="F1506" t="s">
        <v>236</v>
      </c>
      <c r="G1506" t="s">
        <v>300</v>
      </c>
      <c r="H1506">
        <v>0.18</v>
      </c>
      <c r="J1506">
        <v>336.55999755</v>
      </c>
      <c r="K1506">
        <v>27</v>
      </c>
      <c r="L1506">
        <v>45</v>
      </c>
      <c r="M1506" t="s">
        <v>332</v>
      </c>
      <c r="N1506">
        <v>70</v>
      </c>
      <c r="O1506" t="s">
        <v>333</v>
      </c>
      <c r="P1506" t="s">
        <v>508</v>
      </c>
      <c r="Q1506" t="s">
        <v>838</v>
      </c>
      <c r="R1506" t="s">
        <v>954</v>
      </c>
      <c r="S1506" s="2">
        <v>43209</v>
      </c>
      <c r="T1506" t="s">
        <v>962</v>
      </c>
      <c r="U1506">
        <v>1</v>
      </c>
      <c r="V1506" t="s">
        <v>973</v>
      </c>
      <c r="X1506">
        <v>60</v>
      </c>
      <c r="AA1506">
        <v>0</v>
      </c>
      <c r="AB1506">
        <v>0</v>
      </c>
      <c r="AC1506" t="s">
        <v>1049</v>
      </c>
      <c r="AG1506">
        <v>0</v>
      </c>
      <c r="AI1506">
        <v>43.84772985</v>
      </c>
      <c r="AJ1506" t="s">
        <v>973</v>
      </c>
      <c r="AL1506">
        <v>-105.25475848</v>
      </c>
      <c r="AN1506" t="s">
        <v>1341</v>
      </c>
      <c r="AO1506">
        <v>1.93719925853926</v>
      </c>
      <c r="AP1506" t="s">
        <v>1521</v>
      </c>
      <c r="AQ1506">
        <v>2018</v>
      </c>
      <c r="AR1506">
        <v>47</v>
      </c>
    </row>
    <row r="1507" spans="1:44">
      <c r="A1507" t="s">
        <v>44</v>
      </c>
      <c r="B1507" s="2">
        <v>43736</v>
      </c>
      <c r="C1507" s="2">
        <v>43808</v>
      </c>
      <c r="D1507" t="s">
        <v>132</v>
      </c>
      <c r="E1507">
        <v>48</v>
      </c>
      <c r="F1507" t="s">
        <v>237</v>
      </c>
      <c r="G1507" t="s">
        <v>300</v>
      </c>
      <c r="J1507">
        <v>327.23001098</v>
      </c>
      <c r="K1507">
        <v>27</v>
      </c>
      <c r="L1507">
        <v>45</v>
      </c>
      <c r="M1507" t="s">
        <v>332</v>
      </c>
      <c r="N1507">
        <v>70</v>
      </c>
      <c r="O1507" t="s">
        <v>333</v>
      </c>
      <c r="P1507">
        <f>"03242/0374"</f>
        <v>0</v>
      </c>
      <c r="Q1507" t="s">
        <v>839</v>
      </c>
      <c r="R1507" t="s">
        <v>956</v>
      </c>
      <c r="S1507" s="2">
        <v>43736</v>
      </c>
      <c r="T1507" t="s">
        <v>963</v>
      </c>
      <c r="U1507">
        <v>0</v>
      </c>
      <c r="V1507" t="s">
        <v>973</v>
      </c>
      <c r="X1507">
        <v>0</v>
      </c>
      <c r="AA1507">
        <v>0</v>
      </c>
      <c r="AB1507">
        <v>0</v>
      </c>
      <c r="AC1507" t="s">
        <v>1049</v>
      </c>
      <c r="AG1507">
        <v>0</v>
      </c>
      <c r="AI1507">
        <v>43.84772985</v>
      </c>
      <c r="AJ1507" t="s">
        <v>973</v>
      </c>
      <c r="AL1507">
        <v>-105.25475848</v>
      </c>
      <c r="AN1507" t="s">
        <v>1341</v>
      </c>
      <c r="AO1507">
        <v>1.93719925853926</v>
      </c>
      <c r="AP1507" t="s">
        <v>1521</v>
      </c>
      <c r="AQ1507">
        <v>2019</v>
      </c>
      <c r="AR1507">
        <v>47</v>
      </c>
    </row>
    <row r="1508" spans="1:44">
      <c r="A1508" t="s">
        <v>44</v>
      </c>
      <c r="B1508" s="2">
        <v>43712</v>
      </c>
      <c r="C1508" s="2">
        <v>43759</v>
      </c>
      <c r="D1508" t="s">
        <v>133</v>
      </c>
      <c r="E1508">
        <v>48</v>
      </c>
      <c r="F1508" t="s">
        <v>238</v>
      </c>
      <c r="G1508" t="s">
        <v>300</v>
      </c>
      <c r="J1508">
        <v>327.23001098</v>
      </c>
      <c r="K1508">
        <v>27</v>
      </c>
      <c r="L1508">
        <v>45</v>
      </c>
      <c r="M1508" t="s">
        <v>332</v>
      </c>
      <c r="N1508">
        <v>70</v>
      </c>
      <c r="O1508" t="s">
        <v>333</v>
      </c>
      <c r="P1508">
        <f>"03234/0285"</f>
        <v>0</v>
      </c>
      <c r="Q1508" t="s">
        <v>840</v>
      </c>
      <c r="R1508" t="s">
        <v>956</v>
      </c>
      <c r="S1508" s="2">
        <v>43712</v>
      </c>
      <c r="T1508" t="s">
        <v>962</v>
      </c>
      <c r="U1508">
        <v>0</v>
      </c>
      <c r="V1508" t="s">
        <v>973</v>
      </c>
      <c r="X1508">
        <v>0</v>
      </c>
      <c r="AA1508">
        <v>0</v>
      </c>
      <c r="AB1508">
        <v>0</v>
      </c>
      <c r="AC1508" t="s">
        <v>1049</v>
      </c>
      <c r="AG1508">
        <v>0</v>
      </c>
      <c r="AI1508">
        <v>43.84772985</v>
      </c>
      <c r="AJ1508" t="s">
        <v>973</v>
      </c>
      <c r="AL1508">
        <v>-105.25475848</v>
      </c>
      <c r="AN1508" t="s">
        <v>1341</v>
      </c>
      <c r="AO1508">
        <v>1.93719925853926</v>
      </c>
      <c r="AP1508" t="s">
        <v>1521</v>
      </c>
      <c r="AQ1508">
        <v>2019</v>
      </c>
      <c r="AR1508">
        <v>47</v>
      </c>
    </row>
    <row r="1509" spans="1:44">
      <c r="A1509" t="s">
        <v>44</v>
      </c>
      <c r="B1509" s="2">
        <v>43713</v>
      </c>
      <c r="C1509" s="2">
        <v>43759</v>
      </c>
      <c r="D1509" t="s">
        <v>134</v>
      </c>
      <c r="E1509">
        <v>48</v>
      </c>
      <c r="F1509" t="s">
        <v>239</v>
      </c>
      <c r="G1509" t="s">
        <v>300</v>
      </c>
      <c r="J1509">
        <v>327.23001098</v>
      </c>
      <c r="K1509">
        <v>27</v>
      </c>
      <c r="L1509">
        <v>45</v>
      </c>
      <c r="M1509" t="s">
        <v>332</v>
      </c>
      <c r="N1509">
        <v>70</v>
      </c>
      <c r="O1509" t="s">
        <v>333</v>
      </c>
      <c r="P1509">
        <f>"03234/0284"</f>
        <v>0</v>
      </c>
      <c r="Q1509" t="s">
        <v>841</v>
      </c>
      <c r="R1509" t="s">
        <v>956</v>
      </c>
      <c r="S1509" s="2">
        <v>43713</v>
      </c>
      <c r="T1509" t="s">
        <v>962</v>
      </c>
      <c r="U1509">
        <v>0</v>
      </c>
      <c r="V1509" t="s">
        <v>973</v>
      </c>
      <c r="X1509">
        <v>0</v>
      </c>
      <c r="AA1509">
        <v>0</v>
      </c>
      <c r="AB1509">
        <v>0</v>
      </c>
      <c r="AC1509" t="s">
        <v>1049</v>
      </c>
      <c r="AG1509">
        <v>0</v>
      </c>
      <c r="AI1509">
        <v>43.84772985</v>
      </c>
      <c r="AJ1509" t="s">
        <v>973</v>
      </c>
      <c r="AL1509">
        <v>-105.25475848</v>
      </c>
      <c r="AN1509" t="s">
        <v>1341</v>
      </c>
      <c r="AO1509">
        <v>1.93719925853926</v>
      </c>
      <c r="AP1509" t="s">
        <v>1521</v>
      </c>
      <c r="AQ1509">
        <v>2019</v>
      </c>
      <c r="AR1509">
        <v>47</v>
      </c>
    </row>
    <row r="1510" spans="1:44">
      <c r="A1510" t="s">
        <v>44</v>
      </c>
      <c r="C1510" s="2">
        <v>41856</v>
      </c>
      <c r="D1510" t="s">
        <v>56</v>
      </c>
      <c r="E1510">
        <v>120</v>
      </c>
      <c r="F1510" t="s">
        <v>148</v>
      </c>
      <c r="G1510" t="s">
        <v>261</v>
      </c>
      <c r="H1510">
        <v>0.125</v>
      </c>
      <c r="I1510">
        <v>3100</v>
      </c>
      <c r="J1510">
        <v>320</v>
      </c>
      <c r="K1510">
        <v>28</v>
      </c>
      <c r="L1510">
        <v>38</v>
      </c>
      <c r="M1510" t="s">
        <v>332</v>
      </c>
      <c r="N1510">
        <v>71</v>
      </c>
      <c r="O1510" t="s">
        <v>333</v>
      </c>
      <c r="P1510" t="s">
        <v>361</v>
      </c>
      <c r="Q1510" t="s">
        <v>644</v>
      </c>
      <c r="R1510" t="s">
        <v>954</v>
      </c>
      <c r="S1510" s="2">
        <v>41856</v>
      </c>
      <c r="T1510" t="s">
        <v>961</v>
      </c>
      <c r="U1510">
        <v>0</v>
      </c>
      <c r="V1510" t="s">
        <v>973</v>
      </c>
      <c r="AA1510">
        <v>1</v>
      </c>
      <c r="AB1510">
        <v>0</v>
      </c>
      <c r="AC1510" t="s">
        <v>997</v>
      </c>
      <c r="AI1510">
        <v>43.23994221</v>
      </c>
      <c r="AJ1510" t="s">
        <v>973</v>
      </c>
      <c r="AL1510">
        <v>-105.38896762</v>
      </c>
      <c r="AN1510" t="s">
        <v>1133</v>
      </c>
      <c r="AO1510">
        <v>2.212230984158517</v>
      </c>
      <c r="AP1510" t="s">
        <v>1522</v>
      </c>
      <c r="AQ1510">
        <v>2014</v>
      </c>
      <c r="AR1510">
        <v>9</v>
      </c>
    </row>
    <row r="1511" spans="1:44">
      <c r="A1511" t="s">
        <v>44</v>
      </c>
      <c r="C1511" s="2">
        <v>41856</v>
      </c>
      <c r="D1511" t="s">
        <v>56</v>
      </c>
      <c r="E1511">
        <v>120</v>
      </c>
      <c r="F1511" t="s">
        <v>148</v>
      </c>
      <c r="G1511" t="s">
        <v>261</v>
      </c>
      <c r="H1511">
        <v>0.125</v>
      </c>
      <c r="I1511">
        <v>3100</v>
      </c>
      <c r="J1511">
        <v>320</v>
      </c>
      <c r="K1511">
        <v>28</v>
      </c>
      <c r="L1511">
        <v>38</v>
      </c>
      <c r="M1511" t="s">
        <v>332</v>
      </c>
      <c r="N1511">
        <v>71</v>
      </c>
      <c r="O1511" t="s">
        <v>333</v>
      </c>
      <c r="P1511" t="s">
        <v>361</v>
      </c>
      <c r="Q1511" t="s">
        <v>644</v>
      </c>
      <c r="R1511" t="s">
        <v>954</v>
      </c>
      <c r="S1511" s="2">
        <v>41856</v>
      </c>
      <c r="T1511" t="s">
        <v>961</v>
      </c>
      <c r="U1511">
        <v>0</v>
      </c>
      <c r="V1511" t="s">
        <v>973</v>
      </c>
      <c r="AA1511">
        <v>1</v>
      </c>
      <c r="AB1511">
        <v>0</v>
      </c>
      <c r="AC1511" t="s">
        <v>997</v>
      </c>
      <c r="AI1511">
        <v>43.23994221</v>
      </c>
      <c r="AJ1511" t="s">
        <v>973</v>
      </c>
      <c r="AL1511">
        <v>-105.38896762</v>
      </c>
      <c r="AN1511" t="s">
        <v>1133</v>
      </c>
      <c r="AO1511">
        <v>2.655844323476121</v>
      </c>
      <c r="AP1511" t="s">
        <v>1522</v>
      </c>
      <c r="AQ1511">
        <v>2014</v>
      </c>
      <c r="AR1511">
        <v>123</v>
      </c>
    </row>
    <row r="1512" spans="1:44">
      <c r="A1512" t="s">
        <v>44</v>
      </c>
      <c r="C1512" s="2">
        <v>41856</v>
      </c>
      <c r="D1512" t="s">
        <v>56</v>
      </c>
      <c r="E1512">
        <v>120</v>
      </c>
      <c r="F1512" t="s">
        <v>148</v>
      </c>
      <c r="G1512" t="s">
        <v>261</v>
      </c>
      <c r="H1512">
        <v>0.125</v>
      </c>
      <c r="I1512">
        <v>3100</v>
      </c>
      <c r="J1512">
        <v>320</v>
      </c>
      <c r="K1512">
        <v>28</v>
      </c>
      <c r="L1512">
        <v>38</v>
      </c>
      <c r="M1512" t="s">
        <v>332</v>
      </c>
      <c r="N1512">
        <v>71</v>
      </c>
      <c r="O1512" t="s">
        <v>333</v>
      </c>
      <c r="P1512" t="s">
        <v>361</v>
      </c>
      <c r="Q1512" t="s">
        <v>644</v>
      </c>
      <c r="R1512" t="s">
        <v>954</v>
      </c>
      <c r="S1512" s="2">
        <v>41856</v>
      </c>
      <c r="T1512" t="s">
        <v>961</v>
      </c>
      <c r="U1512">
        <v>0</v>
      </c>
      <c r="V1512" t="s">
        <v>973</v>
      </c>
      <c r="AA1512">
        <v>1</v>
      </c>
      <c r="AB1512">
        <v>0</v>
      </c>
      <c r="AC1512" t="s">
        <v>997</v>
      </c>
      <c r="AI1512">
        <v>43.23994221</v>
      </c>
      <c r="AJ1512" t="s">
        <v>973</v>
      </c>
      <c r="AL1512">
        <v>-105.38896762</v>
      </c>
      <c r="AN1512" t="s">
        <v>1133</v>
      </c>
      <c r="AO1512">
        <v>2.223233972432306</v>
      </c>
      <c r="AP1512" t="s">
        <v>1522</v>
      </c>
      <c r="AQ1512">
        <v>2014</v>
      </c>
      <c r="AR1512">
        <v>8</v>
      </c>
    </row>
    <row r="1513" spans="1:44">
      <c r="A1513" t="s">
        <v>44</v>
      </c>
      <c r="C1513" s="2">
        <v>43914</v>
      </c>
      <c r="D1513" t="s">
        <v>57</v>
      </c>
      <c r="E1513">
        <v>120</v>
      </c>
      <c r="F1513" t="s">
        <v>149</v>
      </c>
      <c r="G1513" t="s">
        <v>262</v>
      </c>
      <c r="H1513">
        <v>0.125</v>
      </c>
      <c r="I1513">
        <v>634</v>
      </c>
      <c r="J1513">
        <v>162.94000244</v>
      </c>
      <c r="K1513">
        <v>3</v>
      </c>
      <c r="L1513">
        <v>37</v>
      </c>
      <c r="M1513" t="s">
        <v>332</v>
      </c>
      <c r="N1513">
        <v>71</v>
      </c>
      <c r="O1513" t="s">
        <v>333</v>
      </c>
      <c r="P1513" t="s">
        <v>362</v>
      </c>
      <c r="Q1513" t="s">
        <v>645</v>
      </c>
      <c r="R1513" t="s">
        <v>954</v>
      </c>
      <c r="S1513" s="2">
        <v>43914</v>
      </c>
      <c r="T1513" t="s">
        <v>961</v>
      </c>
      <c r="U1513">
        <v>0</v>
      </c>
      <c r="V1513" t="s">
        <v>973</v>
      </c>
      <c r="X1513">
        <v>0</v>
      </c>
      <c r="AA1513">
        <v>1</v>
      </c>
      <c r="AB1513">
        <v>0</v>
      </c>
      <c r="AC1513" t="s">
        <v>998</v>
      </c>
      <c r="AG1513">
        <v>0</v>
      </c>
      <c r="AI1513">
        <v>43.21058048</v>
      </c>
      <c r="AJ1513" t="s">
        <v>973</v>
      </c>
      <c r="AL1513">
        <v>-105.3698629</v>
      </c>
      <c r="AN1513" t="s">
        <v>1134</v>
      </c>
      <c r="AO1513">
        <v>2.926874871104291</v>
      </c>
      <c r="AP1513" t="s">
        <v>1522</v>
      </c>
      <c r="AQ1513">
        <v>2020</v>
      </c>
      <c r="AR1513">
        <v>8</v>
      </c>
    </row>
    <row r="1514" spans="1:44">
      <c r="A1514" t="s">
        <v>44</v>
      </c>
      <c r="C1514" s="2">
        <v>43914</v>
      </c>
      <c r="D1514" t="s">
        <v>57</v>
      </c>
      <c r="E1514">
        <v>120</v>
      </c>
      <c r="F1514" t="s">
        <v>149</v>
      </c>
      <c r="G1514" t="s">
        <v>263</v>
      </c>
      <c r="H1514">
        <v>0.125</v>
      </c>
      <c r="I1514">
        <v>516</v>
      </c>
      <c r="J1514">
        <v>320</v>
      </c>
      <c r="K1514">
        <v>3</v>
      </c>
      <c r="L1514">
        <v>37</v>
      </c>
      <c r="M1514" t="s">
        <v>332</v>
      </c>
      <c r="N1514">
        <v>71</v>
      </c>
      <c r="O1514" t="s">
        <v>333</v>
      </c>
      <c r="P1514" t="s">
        <v>363</v>
      </c>
      <c r="Q1514" t="s">
        <v>646</v>
      </c>
      <c r="R1514" t="s">
        <v>954</v>
      </c>
      <c r="S1514" s="2">
        <v>43914</v>
      </c>
      <c r="T1514" t="s">
        <v>961</v>
      </c>
      <c r="U1514">
        <v>0</v>
      </c>
      <c r="V1514" t="s">
        <v>973</v>
      </c>
      <c r="X1514">
        <v>0</v>
      </c>
      <c r="AA1514">
        <v>1</v>
      </c>
      <c r="AB1514">
        <v>0</v>
      </c>
      <c r="AC1514" t="s">
        <v>999</v>
      </c>
      <c r="AG1514">
        <v>0</v>
      </c>
      <c r="AI1514">
        <v>43.21058048</v>
      </c>
      <c r="AJ1514" t="s">
        <v>973</v>
      </c>
      <c r="AL1514">
        <v>-105.3698629</v>
      </c>
      <c r="AN1514" t="s">
        <v>1134</v>
      </c>
      <c r="AO1514">
        <v>2.926874871104291</v>
      </c>
      <c r="AP1514" t="s">
        <v>1522</v>
      </c>
      <c r="AQ1514">
        <v>2020</v>
      </c>
      <c r="AR1514">
        <v>8</v>
      </c>
    </row>
    <row r="1515" spans="1:44">
      <c r="A1515" t="s">
        <v>44</v>
      </c>
      <c r="C1515" s="2">
        <v>43914</v>
      </c>
      <c r="D1515" t="s">
        <v>57</v>
      </c>
      <c r="E1515">
        <v>120</v>
      </c>
      <c r="F1515" t="s">
        <v>149</v>
      </c>
      <c r="G1515" t="s">
        <v>264</v>
      </c>
      <c r="H1515">
        <v>0.125</v>
      </c>
      <c r="I1515">
        <v>346</v>
      </c>
      <c r="J1515">
        <v>480</v>
      </c>
      <c r="K1515">
        <v>3</v>
      </c>
      <c r="L1515">
        <v>37</v>
      </c>
      <c r="M1515" t="s">
        <v>332</v>
      </c>
      <c r="N1515">
        <v>71</v>
      </c>
      <c r="O1515" t="s">
        <v>333</v>
      </c>
      <c r="P1515" t="s">
        <v>364</v>
      </c>
      <c r="Q1515" t="s">
        <v>647</v>
      </c>
      <c r="R1515" t="s">
        <v>954</v>
      </c>
      <c r="S1515" s="2">
        <v>43914</v>
      </c>
      <c r="T1515" t="s">
        <v>961</v>
      </c>
      <c r="U1515">
        <v>0</v>
      </c>
      <c r="V1515" t="s">
        <v>973</v>
      </c>
      <c r="X1515">
        <v>0</v>
      </c>
      <c r="AA1515">
        <v>1</v>
      </c>
      <c r="AB1515">
        <v>0</v>
      </c>
      <c r="AC1515" t="s">
        <v>1000</v>
      </c>
      <c r="AG1515">
        <v>0</v>
      </c>
      <c r="AI1515">
        <v>43.21058048</v>
      </c>
      <c r="AJ1515" t="s">
        <v>973</v>
      </c>
      <c r="AL1515">
        <v>-105.3698629</v>
      </c>
      <c r="AN1515" t="s">
        <v>1134</v>
      </c>
      <c r="AO1515">
        <v>2.926874871104291</v>
      </c>
      <c r="AP1515" t="s">
        <v>1522</v>
      </c>
      <c r="AQ1515">
        <v>2020</v>
      </c>
      <c r="AR1515">
        <v>8</v>
      </c>
    </row>
    <row r="1516" spans="1:44">
      <c r="A1516" t="s">
        <v>44</v>
      </c>
      <c r="C1516" s="2">
        <v>41856</v>
      </c>
      <c r="D1516" t="s">
        <v>56</v>
      </c>
      <c r="E1516">
        <v>120</v>
      </c>
      <c r="F1516" t="s">
        <v>148</v>
      </c>
      <c r="G1516" t="s">
        <v>261</v>
      </c>
      <c r="H1516">
        <v>0.125</v>
      </c>
      <c r="I1516">
        <v>3600</v>
      </c>
      <c r="J1516">
        <v>553.51000976</v>
      </c>
      <c r="K1516">
        <v>8</v>
      </c>
      <c r="L1516">
        <v>38</v>
      </c>
      <c r="M1516" t="s">
        <v>332</v>
      </c>
      <c r="N1516">
        <v>71</v>
      </c>
      <c r="O1516" t="s">
        <v>333</v>
      </c>
      <c r="P1516" t="s">
        <v>526</v>
      </c>
      <c r="Q1516" t="s">
        <v>863</v>
      </c>
      <c r="R1516" t="s">
        <v>954</v>
      </c>
      <c r="S1516" s="2">
        <v>41856</v>
      </c>
      <c r="T1516" t="s">
        <v>961</v>
      </c>
      <c r="U1516">
        <v>0</v>
      </c>
      <c r="V1516" t="s">
        <v>973</v>
      </c>
      <c r="AA1516">
        <v>1</v>
      </c>
      <c r="AB1516">
        <v>0</v>
      </c>
      <c r="AC1516" t="s">
        <v>997</v>
      </c>
      <c r="AI1516">
        <v>43.28299124</v>
      </c>
      <c r="AJ1516" t="s">
        <v>973</v>
      </c>
      <c r="AL1516">
        <v>-105.4099265</v>
      </c>
      <c r="AN1516" t="s">
        <v>1366</v>
      </c>
      <c r="AO1516">
        <v>2.871334792360363</v>
      </c>
      <c r="AP1516" t="s">
        <v>1521</v>
      </c>
      <c r="AQ1516">
        <v>2014</v>
      </c>
      <c r="AR1516">
        <v>7</v>
      </c>
    </row>
    <row r="1517" spans="1:44">
      <c r="A1517" t="s">
        <v>44</v>
      </c>
      <c r="C1517" s="2">
        <v>41856</v>
      </c>
      <c r="D1517" t="s">
        <v>56</v>
      </c>
      <c r="E1517">
        <v>120</v>
      </c>
      <c r="F1517" t="s">
        <v>148</v>
      </c>
      <c r="G1517" t="s">
        <v>261</v>
      </c>
      <c r="H1517">
        <v>0.125</v>
      </c>
      <c r="I1517">
        <v>3100</v>
      </c>
      <c r="J1517">
        <v>320</v>
      </c>
      <c r="K1517">
        <v>28</v>
      </c>
      <c r="L1517">
        <v>38</v>
      </c>
      <c r="M1517" t="s">
        <v>332</v>
      </c>
      <c r="N1517">
        <v>71</v>
      </c>
      <c r="O1517" t="s">
        <v>333</v>
      </c>
      <c r="P1517" t="s">
        <v>361</v>
      </c>
      <c r="Q1517" t="s">
        <v>644</v>
      </c>
      <c r="R1517" t="s">
        <v>954</v>
      </c>
      <c r="S1517" s="2">
        <v>41856</v>
      </c>
      <c r="T1517" t="s">
        <v>961</v>
      </c>
      <c r="U1517">
        <v>0</v>
      </c>
      <c r="V1517" t="s">
        <v>973</v>
      </c>
      <c r="AA1517">
        <v>1</v>
      </c>
      <c r="AB1517">
        <v>0</v>
      </c>
      <c r="AC1517" t="s">
        <v>997</v>
      </c>
      <c r="AI1517">
        <v>43.23994221</v>
      </c>
      <c r="AJ1517" t="s">
        <v>973</v>
      </c>
      <c r="AL1517">
        <v>-105.38896762</v>
      </c>
      <c r="AN1517" t="s">
        <v>1133</v>
      </c>
      <c r="AO1517">
        <v>2.825694259442649</v>
      </c>
      <c r="AP1517" t="s">
        <v>1522</v>
      </c>
      <c r="AQ1517">
        <v>2014</v>
      </c>
      <c r="AR1517">
        <v>7</v>
      </c>
    </row>
    <row r="1518" spans="1:44">
      <c r="A1518" t="s">
        <v>44</v>
      </c>
      <c r="C1518" s="2">
        <v>43726</v>
      </c>
      <c r="D1518" t="s">
        <v>54</v>
      </c>
      <c r="E1518">
        <v>120</v>
      </c>
      <c r="F1518" t="s">
        <v>149</v>
      </c>
      <c r="G1518" t="s">
        <v>280</v>
      </c>
      <c r="H1518">
        <v>0.125</v>
      </c>
      <c r="I1518">
        <v>3</v>
      </c>
      <c r="J1518">
        <v>635.79998779</v>
      </c>
      <c r="K1518">
        <v>18</v>
      </c>
      <c r="L1518">
        <v>49</v>
      </c>
      <c r="M1518" t="s">
        <v>332</v>
      </c>
      <c r="N1518">
        <v>95</v>
      </c>
      <c r="O1518" t="s">
        <v>333</v>
      </c>
      <c r="P1518" t="s">
        <v>527</v>
      </c>
      <c r="Q1518" t="s">
        <v>864</v>
      </c>
      <c r="R1518" t="s">
        <v>954</v>
      </c>
      <c r="S1518" s="2">
        <v>43726</v>
      </c>
      <c r="T1518" t="s">
        <v>966</v>
      </c>
      <c r="U1518">
        <v>0</v>
      </c>
      <c r="V1518" t="s">
        <v>975</v>
      </c>
      <c r="X1518">
        <v>0</v>
      </c>
      <c r="AA1518">
        <v>1</v>
      </c>
      <c r="AB1518">
        <v>0</v>
      </c>
      <c r="AC1518" t="s">
        <v>1025</v>
      </c>
      <c r="AG1518">
        <v>0</v>
      </c>
      <c r="AI1518">
        <v>44.21903734</v>
      </c>
      <c r="AL1518">
        <v>-108.32234183</v>
      </c>
      <c r="AN1518" t="s">
        <v>1367</v>
      </c>
      <c r="AO1518">
        <v>2.20851720843331</v>
      </c>
      <c r="AP1518" t="s">
        <v>1520</v>
      </c>
      <c r="AQ1518">
        <v>2019</v>
      </c>
      <c r="AR1518">
        <v>60</v>
      </c>
    </row>
    <row r="1519" spans="1:44">
      <c r="A1519" t="s">
        <v>44</v>
      </c>
      <c r="C1519" s="2">
        <v>43726</v>
      </c>
      <c r="D1519" t="s">
        <v>54</v>
      </c>
      <c r="E1519">
        <v>120</v>
      </c>
      <c r="F1519" t="s">
        <v>149</v>
      </c>
      <c r="G1519" t="s">
        <v>280</v>
      </c>
      <c r="H1519">
        <v>0.125</v>
      </c>
      <c r="I1519">
        <v>3</v>
      </c>
      <c r="J1519">
        <v>635.79998779</v>
      </c>
      <c r="K1519">
        <v>18</v>
      </c>
      <c r="L1519">
        <v>49</v>
      </c>
      <c r="M1519" t="s">
        <v>332</v>
      </c>
      <c r="N1519">
        <v>95</v>
      </c>
      <c r="O1519" t="s">
        <v>333</v>
      </c>
      <c r="P1519" t="s">
        <v>527</v>
      </c>
      <c r="Q1519" t="s">
        <v>864</v>
      </c>
      <c r="R1519" t="s">
        <v>954</v>
      </c>
      <c r="S1519" s="2">
        <v>43726</v>
      </c>
      <c r="T1519" t="s">
        <v>966</v>
      </c>
      <c r="U1519">
        <v>0</v>
      </c>
      <c r="V1519" t="s">
        <v>975</v>
      </c>
      <c r="X1519">
        <v>0</v>
      </c>
      <c r="AA1519">
        <v>1</v>
      </c>
      <c r="AB1519">
        <v>0</v>
      </c>
      <c r="AC1519" t="s">
        <v>1025</v>
      </c>
      <c r="AG1519">
        <v>0</v>
      </c>
      <c r="AI1519">
        <v>44.21903734</v>
      </c>
      <c r="AL1519">
        <v>-108.32234183</v>
      </c>
      <c r="AN1519" t="s">
        <v>1367</v>
      </c>
      <c r="AO1519">
        <v>2.20851720843331</v>
      </c>
      <c r="AP1519" t="s">
        <v>1520</v>
      </c>
      <c r="AQ1519">
        <v>2019</v>
      </c>
      <c r="AR1519">
        <v>60</v>
      </c>
    </row>
    <row r="1520" spans="1:44">
      <c r="A1520" t="s">
        <v>44</v>
      </c>
      <c r="C1520" s="2">
        <v>43726</v>
      </c>
      <c r="D1520" t="s">
        <v>54</v>
      </c>
      <c r="E1520">
        <v>120</v>
      </c>
      <c r="F1520" t="s">
        <v>149</v>
      </c>
      <c r="G1520" t="s">
        <v>280</v>
      </c>
      <c r="H1520">
        <v>0.125</v>
      </c>
      <c r="I1520">
        <v>3</v>
      </c>
      <c r="J1520">
        <v>635.79998779</v>
      </c>
      <c r="K1520">
        <v>18</v>
      </c>
      <c r="L1520">
        <v>49</v>
      </c>
      <c r="M1520" t="s">
        <v>332</v>
      </c>
      <c r="N1520">
        <v>95</v>
      </c>
      <c r="O1520" t="s">
        <v>333</v>
      </c>
      <c r="P1520" t="s">
        <v>527</v>
      </c>
      <c r="Q1520" t="s">
        <v>864</v>
      </c>
      <c r="R1520" t="s">
        <v>954</v>
      </c>
      <c r="S1520" s="2">
        <v>43726</v>
      </c>
      <c r="T1520" t="s">
        <v>966</v>
      </c>
      <c r="U1520">
        <v>0</v>
      </c>
      <c r="V1520" t="s">
        <v>975</v>
      </c>
      <c r="X1520">
        <v>0</v>
      </c>
      <c r="AA1520">
        <v>1</v>
      </c>
      <c r="AB1520">
        <v>0</v>
      </c>
      <c r="AC1520" t="s">
        <v>1025</v>
      </c>
      <c r="AG1520">
        <v>0</v>
      </c>
      <c r="AI1520">
        <v>44.21903734</v>
      </c>
      <c r="AL1520">
        <v>-108.32234183</v>
      </c>
      <c r="AN1520" t="s">
        <v>1367</v>
      </c>
      <c r="AO1520">
        <v>2.20851720843331</v>
      </c>
      <c r="AP1520" t="s">
        <v>1520</v>
      </c>
      <c r="AQ1520">
        <v>2019</v>
      </c>
      <c r="AR1520">
        <v>60</v>
      </c>
    </row>
    <row r="1521" spans="1:44">
      <c r="A1521" t="s">
        <v>44</v>
      </c>
      <c r="C1521" s="2">
        <v>43726</v>
      </c>
      <c r="D1521" t="s">
        <v>54</v>
      </c>
      <c r="E1521">
        <v>120</v>
      </c>
      <c r="F1521" t="s">
        <v>149</v>
      </c>
      <c r="G1521" t="s">
        <v>280</v>
      </c>
      <c r="H1521">
        <v>0.125</v>
      </c>
      <c r="I1521">
        <v>3</v>
      </c>
      <c r="J1521">
        <v>2272.42993164</v>
      </c>
      <c r="K1521">
        <v>7</v>
      </c>
      <c r="L1521">
        <v>49</v>
      </c>
      <c r="M1521" t="s">
        <v>332</v>
      </c>
      <c r="N1521">
        <v>95</v>
      </c>
      <c r="O1521" t="s">
        <v>333</v>
      </c>
      <c r="P1521" t="s">
        <v>528</v>
      </c>
      <c r="Q1521" t="s">
        <v>865</v>
      </c>
      <c r="R1521" t="s">
        <v>954</v>
      </c>
      <c r="S1521" s="2">
        <v>43726</v>
      </c>
      <c r="T1521" t="s">
        <v>966</v>
      </c>
      <c r="U1521">
        <v>0</v>
      </c>
      <c r="V1521" t="s">
        <v>975</v>
      </c>
      <c r="X1521">
        <v>0</v>
      </c>
      <c r="AA1521">
        <v>1</v>
      </c>
      <c r="AB1521">
        <v>0</v>
      </c>
      <c r="AC1521" t="s">
        <v>1025</v>
      </c>
      <c r="AG1521">
        <v>0</v>
      </c>
      <c r="AI1521">
        <v>44.2335332</v>
      </c>
      <c r="AL1521">
        <v>-108.32228098</v>
      </c>
      <c r="AN1521" t="s">
        <v>1368</v>
      </c>
      <c r="AO1521">
        <v>2.343314997260898</v>
      </c>
      <c r="AP1521" t="s">
        <v>1519</v>
      </c>
      <c r="AQ1521">
        <v>2019</v>
      </c>
      <c r="AR1521">
        <v>60</v>
      </c>
    </row>
    <row r="1522" spans="1:44">
      <c r="A1522" t="s">
        <v>44</v>
      </c>
      <c r="C1522" s="2">
        <v>43726</v>
      </c>
      <c r="D1522" t="s">
        <v>54</v>
      </c>
      <c r="E1522">
        <v>120</v>
      </c>
      <c r="F1522" t="s">
        <v>149</v>
      </c>
      <c r="G1522" t="s">
        <v>280</v>
      </c>
      <c r="H1522">
        <v>0.125</v>
      </c>
      <c r="I1522">
        <v>3</v>
      </c>
      <c r="J1522">
        <v>2272.42993164</v>
      </c>
      <c r="K1522">
        <v>6</v>
      </c>
      <c r="L1522">
        <v>49</v>
      </c>
      <c r="M1522" t="s">
        <v>332</v>
      </c>
      <c r="N1522">
        <v>95</v>
      </c>
      <c r="O1522" t="s">
        <v>333</v>
      </c>
      <c r="P1522" t="s">
        <v>528</v>
      </c>
      <c r="Q1522" t="s">
        <v>865</v>
      </c>
      <c r="R1522" t="s">
        <v>954</v>
      </c>
      <c r="S1522" s="2">
        <v>43726</v>
      </c>
      <c r="T1522" t="s">
        <v>966</v>
      </c>
      <c r="U1522">
        <v>0</v>
      </c>
      <c r="V1522" t="s">
        <v>975</v>
      </c>
      <c r="X1522">
        <v>0</v>
      </c>
      <c r="AA1522">
        <v>1</v>
      </c>
      <c r="AB1522">
        <v>0</v>
      </c>
      <c r="AC1522" t="s">
        <v>1025</v>
      </c>
      <c r="AG1522">
        <v>0</v>
      </c>
      <c r="AI1522">
        <v>44.24805958</v>
      </c>
      <c r="AL1522">
        <v>-108.32229644</v>
      </c>
      <c r="AN1522" t="s">
        <v>1369</v>
      </c>
      <c r="AO1522">
        <v>2.84622542553955</v>
      </c>
      <c r="AP1522" t="s">
        <v>1519</v>
      </c>
      <c r="AQ1522">
        <v>2019</v>
      </c>
      <c r="AR1522">
        <v>60</v>
      </c>
    </row>
    <row r="1523" spans="1:44">
      <c r="A1523" t="s">
        <v>44</v>
      </c>
      <c r="C1523" s="2">
        <v>43726</v>
      </c>
      <c r="D1523" t="s">
        <v>54</v>
      </c>
      <c r="E1523">
        <v>120</v>
      </c>
      <c r="F1523" t="s">
        <v>149</v>
      </c>
      <c r="G1523" t="s">
        <v>280</v>
      </c>
      <c r="H1523">
        <v>0.125</v>
      </c>
      <c r="I1523">
        <v>3</v>
      </c>
      <c r="J1523">
        <v>2272.42993164</v>
      </c>
      <c r="K1523">
        <v>7</v>
      </c>
      <c r="L1523">
        <v>49</v>
      </c>
      <c r="M1523" t="s">
        <v>332</v>
      </c>
      <c r="N1523">
        <v>95</v>
      </c>
      <c r="O1523" t="s">
        <v>333</v>
      </c>
      <c r="P1523" t="s">
        <v>528</v>
      </c>
      <c r="Q1523" t="s">
        <v>865</v>
      </c>
      <c r="R1523" t="s">
        <v>954</v>
      </c>
      <c r="S1523" s="2">
        <v>43726</v>
      </c>
      <c r="T1523" t="s">
        <v>966</v>
      </c>
      <c r="U1523">
        <v>0</v>
      </c>
      <c r="V1523" t="s">
        <v>975</v>
      </c>
      <c r="X1523">
        <v>0</v>
      </c>
      <c r="AA1523">
        <v>1</v>
      </c>
      <c r="AB1523">
        <v>0</v>
      </c>
      <c r="AC1523" t="s">
        <v>1025</v>
      </c>
      <c r="AG1523">
        <v>0</v>
      </c>
      <c r="AI1523">
        <v>44.2335332</v>
      </c>
      <c r="AL1523">
        <v>-108.32228098</v>
      </c>
      <c r="AN1523" t="s">
        <v>1368</v>
      </c>
      <c r="AO1523">
        <v>2.343314997260898</v>
      </c>
      <c r="AP1523" t="s">
        <v>1519</v>
      </c>
      <c r="AQ1523">
        <v>2019</v>
      </c>
      <c r="AR1523">
        <v>60</v>
      </c>
    </row>
    <row r="1524" spans="1:44">
      <c r="A1524" t="s">
        <v>44</v>
      </c>
      <c r="C1524" s="2">
        <v>43726</v>
      </c>
      <c r="D1524" t="s">
        <v>54</v>
      </c>
      <c r="E1524">
        <v>120</v>
      </c>
      <c r="F1524" t="s">
        <v>149</v>
      </c>
      <c r="G1524" t="s">
        <v>280</v>
      </c>
      <c r="H1524">
        <v>0.125</v>
      </c>
      <c r="I1524">
        <v>3</v>
      </c>
      <c r="J1524">
        <v>2272.42993164</v>
      </c>
      <c r="K1524">
        <v>7</v>
      </c>
      <c r="L1524">
        <v>49</v>
      </c>
      <c r="M1524" t="s">
        <v>332</v>
      </c>
      <c r="N1524">
        <v>95</v>
      </c>
      <c r="O1524" t="s">
        <v>333</v>
      </c>
      <c r="P1524" t="s">
        <v>528</v>
      </c>
      <c r="Q1524" t="s">
        <v>865</v>
      </c>
      <c r="R1524" t="s">
        <v>954</v>
      </c>
      <c r="S1524" s="2">
        <v>43726</v>
      </c>
      <c r="T1524" t="s">
        <v>966</v>
      </c>
      <c r="U1524">
        <v>0</v>
      </c>
      <c r="V1524" t="s">
        <v>975</v>
      </c>
      <c r="X1524">
        <v>0</v>
      </c>
      <c r="AA1524">
        <v>1</v>
      </c>
      <c r="AB1524">
        <v>0</v>
      </c>
      <c r="AC1524" t="s">
        <v>1025</v>
      </c>
      <c r="AG1524">
        <v>0</v>
      </c>
      <c r="AI1524">
        <v>44.2335332</v>
      </c>
      <c r="AL1524">
        <v>-108.32228098</v>
      </c>
      <c r="AN1524" t="s">
        <v>1368</v>
      </c>
      <c r="AO1524">
        <v>2.343314997260898</v>
      </c>
      <c r="AP1524" t="s">
        <v>1519</v>
      </c>
      <c r="AQ1524">
        <v>2019</v>
      </c>
      <c r="AR1524">
        <v>60</v>
      </c>
    </row>
    <row r="1525" spans="1:44">
      <c r="A1525" t="s">
        <v>44</v>
      </c>
      <c r="C1525" s="2">
        <v>43726</v>
      </c>
      <c r="D1525" t="s">
        <v>54</v>
      </c>
      <c r="E1525">
        <v>120</v>
      </c>
      <c r="F1525" t="s">
        <v>149</v>
      </c>
      <c r="G1525" t="s">
        <v>280</v>
      </c>
      <c r="H1525">
        <v>0.125</v>
      </c>
      <c r="I1525">
        <v>3</v>
      </c>
      <c r="J1525">
        <v>2272.42993164</v>
      </c>
      <c r="K1525">
        <v>6</v>
      </c>
      <c r="L1525">
        <v>49</v>
      </c>
      <c r="M1525" t="s">
        <v>332</v>
      </c>
      <c r="N1525">
        <v>95</v>
      </c>
      <c r="O1525" t="s">
        <v>333</v>
      </c>
      <c r="P1525" t="s">
        <v>528</v>
      </c>
      <c r="Q1525" t="s">
        <v>865</v>
      </c>
      <c r="R1525" t="s">
        <v>954</v>
      </c>
      <c r="S1525" s="2">
        <v>43726</v>
      </c>
      <c r="T1525" t="s">
        <v>966</v>
      </c>
      <c r="U1525">
        <v>0</v>
      </c>
      <c r="V1525" t="s">
        <v>975</v>
      </c>
      <c r="X1525">
        <v>0</v>
      </c>
      <c r="AA1525">
        <v>1</v>
      </c>
      <c r="AB1525">
        <v>0</v>
      </c>
      <c r="AC1525" t="s">
        <v>1025</v>
      </c>
      <c r="AG1525">
        <v>0</v>
      </c>
      <c r="AI1525">
        <v>44.24805958</v>
      </c>
      <c r="AL1525">
        <v>-108.32229644</v>
      </c>
      <c r="AN1525" t="s">
        <v>1369</v>
      </c>
      <c r="AO1525">
        <v>2.84622542553955</v>
      </c>
      <c r="AP1525" t="s">
        <v>1519</v>
      </c>
      <c r="AQ1525">
        <v>2019</v>
      </c>
      <c r="AR1525">
        <v>60</v>
      </c>
    </row>
    <row r="1526" spans="1:44">
      <c r="A1526" t="s">
        <v>44</v>
      </c>
      <c r="C1526" s="2">
        <v>43726</v>
      </c>
      <c r="D1526" t="s">
        <v>54</v>
      </c>
      <c r="E1526">
        <v>120</v>
      </c>
      <c r="F1526" t="s">
        <v>149</v>
      </c>
      <c r="G1526" t="s">
        <v>280</v>
      </c>
      <c r="H1526">
        <v>0.125</v>
      </c>
      <c r="I1526">
        <v>3</v>
      </c>
      <c r="J1526">
        <v>2272.42993164</v>
      </c>
      <c r="K1526">
        <v>6</v>
      </c>
      <c r="L1526">
        <v>49</v>
      </c>
      <c r="M1526" t="s">
        <v>332</v>
      </c>
      <c r="N1526">
        <v>95</v>
      </c>
      <c r="O1526" t="s">
        <v>333</v>
      </c>
      <c r="P1526" t="s">
        <v>528</v>
      </c>
      <c r="Q1526" t="s">
        <v>865</v>
      </c>
      <c r="R1526" t="s">
        <v>954</v>
      </c>
      <c r="S1526" s="2">
        <v>43726</v>
      </c>
      <c r="T1526" t="s">
        <v>966</v>
      </c>
      <c r="U1526">
        <v>0</v>
      </c>
      <c r="V1526" t="s">
        <v>975</v>
      </c>
      <c r="X1526">
        <v>0</v>
      </c>
      <c r="AA1526">
        <v>1</v>
      </c>
      <c r="AB1526">
        <v>0</v>
      </c>
      <c r="AC1526" t="s">
        <v>1025</v>
      </c>
      <c r="AG1526">
        <v>0</v>
      </c>
      <c r="AI1526">
        <v>44.24805958</v>
      </c>
      <c r="AL1526">
        <v>-108.32229644</v>
      </c>
      <c r="AN1526" t="s">
        <v>1369</v>
      </c>
      <c r="AO1526">
        <v>2.84622542553955</v>
      </c>
      <c r="AP1526" t="s">
        <v>1519</v>
      </c>
      <c r="AQ1526">
        <v>2019</v>
      </c>
      <c r="AR1526">
        <v>60</v>
      </c>
    </row>
    <row r="1527" spans="1:44">
      <c r="A1527" t="s">
        <v>44</v>
      </c>
      <c r="C1527" s="2">
        <v>43810</v>
      </c>
      <c r="D1527" t="s">
        <v>66</v>
      </c>
      <c r="E1527">
        <v>120</v>
      </c>
      <c r="F1527" t="s">
        <v>149</v>
      </c>
      <c r="G1527" t="s">
        <v>248</v>
      </c>
      <c r="H1527">
        <v>0.125</v>
      </c>
      <c r="I1527">
        <v>2</v>
      </c>
      <c r="J1527">
        <v>2237.04003906</v>
      </c>
      <c r="K1527">
        <v>19</v>
      </c>
      <c r="L1527">
        <v>49</v>
      </c>
      <c r="M1527" t="s">
        <v>332</v>
      </c>
      <c r="N1527">
        <v>95</v>
      </c>
      <c r="O1527" t="s">
        <v>333</v>
      </c>
      <c r="P1527" t="s">
        <v>433</v>
      </c>
      <c r="Q1527" t="s">
        <v>752</v>
      </c>
      <c r="R1527" t="s">
        <v>954</v>
      </c>
      <c r="S1527" s="2">
        <v>43810</v>
      </c>
      <c r="T1527" t="s">
        <v>966</v>
      </c>
      <c r="U1527">
        <v>0</v>
      </c>
      <c r="V1527" t="s">
        <v>975</v>
      </c>
      <c r="X1527">
        <v>0</v>
      </c>
      <c r="AA1527">
        <v>1</v>
      </c>
      <c r="AB1527">
        <v>0</v>
      </c>
      <c r="AC1527" t="s">
        <v>1030</v>
      </c>
      <c r="AG1527">
        <v>0</v>
      </c>
      <c r="AI1527">
        <v>44.20453766</v>
      </c>
      <c r="AL1527">
        <v>-108.32236453</v>
      </c>
      <c r="AN1527" t="s">
        <v>1370</v>
      </c>
      <c r="AO1527">
        <v>2.505657116220596</v>
      </c>
      <c r="AP1527" t="s">
        <v>1523</v>
      </c>
      <c r="AQ1527">
        <v>2019</v>
      </c>
      <c r="AR1527">
        <v>60</v>
      </c>
    </row>
    <row r="1528" spans="1:44">
      <c r="A1528" t="s">
        <v>44</v>
      </c>
      <c r="C1528" s="2">
        <v>43810</v>
      </c>
      <c r="D1528" t="s">
        <v>66</v>
      </c>
      <c r="E1528">
        <v>120</v>
      </c>
      <c r="F1528" t="s">
        <v>149</v>
      </c>
      <c r="G1528" t="s">
        <v>248</v>
      </c>
      <c r="H1528">
        <v>0.125</v>
      </c>
      <c r="I1528">
        <v>2</v>
      </c>
      <c r="J1528">
        <v>2237.04003906</v>
      </c>
      <c r="K1528">
        <v>19</v>
      </c>
      <c r="L1528">
        <v>49</v>
      </c>
      <c r="M1528" t="s">
        <v>332</v>
      </c>
      <c r="N1528">
        <v>95</v>
      </c>
      <c r="O1528" t="s">
        <v>333</v>
      </c>
      <c r="P1528" t="s">
        <v>433</v>
      </c>
      <c r="Q1528" t="s">
        <v>752</v>
      </c>
      <c r="R1528" t="s">
        <v>954</v>
      </c>
      <c r="S1528" s="2">
        <v>43810</v>
      </c>
      <c r="T1528" t="s">
        <v>966</v>
      </c>
      <c r="U1528">
        <v>0</v>
      </c>
      <c r="V1528" t="s">
        <v>975</v>
      </c>
      <c r="X1528">
        <v>0</v>
      </c>
      <c r="AA1528">
        <v>1</v>
      </c>
      <c r="AB1528">
        <v>0</v>
      </c>
      <c r="AC1528" t="s">
        <v>1030</v>
      </c>
      <c r="AG1528">
        <v>0</v>
      </c>
      <c r="AI1528">
        <v>44.20453766</v>
      </c>
      <c r="AL1528">
        <v>-108.32236453</v>
      </c>
      <c r="AN1528" t="s">
        <v>1370</v>
      </c>
      <c r="AO1528">
        <v>2.505657116220596</v>
      </c>
      <c r="AP1528" t="s">
        <v>1523</v>
      </c>
      <c r="AQ1528">
        <v>2019</v>
      </c>
      <c r="AR1528">
        <v>60</v>
      </c>
    </row>
    <row r="1529" spans="1:44">
      <c r="A1529" t="s">
        <v>44</v>
      </c>
      <c r="C1529" s="2">
        <v>43810</v>
      </c>
      <c r="D1529" t="s">
        <v>66</v>
      </c>
      <c r="E1529">
        <v>120</v>
      </c>
      <c r="F1529" t="s">
        <v>149</v>
      </c>
      <c r="G1529" t="s">
        <v>248</v>
      </c>
      <c r="H1529">
        <v>0.125</v>
      </c>
      <c r="I1529">
        <v>2</v>
      </c>
      <c r="J1529">
        <v>2237.04003906</v>
      </c>
      <c r="K1529">
        <v>19</v>
      </c>
      <c r="L1529">
        <v>49</v>
      </c>
      <c r="M1529" t="s">
        <v>332</v>
      </c>
      <c r="N1529">
        <v>95</v>
      </c>
      <c r="O1529" t="s">
        <v>333</v>
      </c>
      <c r="P1529" t="s">
        <v>433</v>
      </c>
      <c r="Q1529" t="s">
        <v>752</v>
      </c>
      <c r="R1529" t="s">
        <v>954</v>
      </c>
      <c r="S1529" s="2">
        <v>43810</v>
      </c>
      <c r="T1529" t="s">
        <v>966</v>
      </c>
      <c r="U1529">
        <v>0</v>
      </c>
      <c r="V1529" t="s">
        <v>975</v>
      </c>
      <c r="X1529">
        <v>0</v>
      </c>
      <c r="AA1529">
        <v>1</v>
      </c>
      <c r="AB1529">
        <v>0</v>
      </c>
      <c r="AC1529" t="s">
        <v>1030</v>
      </c>
      <c r="AG1529">
        <v>0</v>
      </c>
      <c r="AI1529">
        <v>44.20453766</v>
      </c>
      <c r="AL1529">
        <v>-108.32236453</v>
      </c>
      <c r="AN1529" t="s">
        <v>1370</v>
      </c>
      <c r="AO1529">
        <v>2.505657116220596</v>
      </c>
      <c r="AP1529" t="s">
        <v>1523</v>
      </c>
      <c r="AQ1529">
        <v>2019</v>
      </c>
      <c r="AR1529">
        <v>60</v>
      </c>
    </row>
    <row r="1530" spans="1:44">
      <c r="A1530" t="s">
        <v>44</v>
      </c>
      <c r="C1530" s="2">
        <v>43726</v>
      </c>
      <c r="D1530" t="s">
        <v>54</v>
      </c>
      <c r="E1530">
        <v>120</v>
      </c>
      <c r="F1530" t="s">
        <v>149</v>
      </c>
      <c r="G1530" t="s">
        <v>285</v>
      </c>
      <c r="H1530">
        <v>0.125</v>
      </c>
      <c r="I1530">
        <v>2</v>
      </c>
      <c r="J1530">
        <v>2352.86010742</v>
      </c>
      <c r="K1530">
        <v>6</v>
      </c>
      <c r="L1530">
        <v>49</v>
      </c>
      <c r="M1530" t="s">
        <v>332</v>
      </c>
      <c r="N1530">
        <v>95</v>
      </c>
      <c r="O1530" t="s">
        <v>333</v>
      </c>
      <c r="P1530" t="s">
        <v>434</v>
      </c>
      <c r="Q1530" t="s">
        <v>753</v>
      </c>
      <c r="R1530" t="s">
        <v>954</v>
      </c>
      <c r="S1530" s="2">
        <v>43726</v>
      </c>
      <c r="T1530" t="s">
        <v>966</v>
      </c>
      <c r="U1530">
        <v>0</v>
      </c>
      <c r="V1530" t="s">
        <v>975</v>
      </c>
      <c r="X1530">
        <v>0</v>
      </c>
      <c r="AA1530">
        <v>1</v>
      </c>
      <c r="AB1530">
        <v>0</v>
      </c>
      <c r="AC1530" t="s">
        <v>1031</v>
      </c>
      <c r="AG1530">
        <v>0</v>
      </c>
      <c r="AI1530">
        <v>44.24805958</v>
      </c>
      <c r="AL1530">
        <v>-108.32229644</v>
      </c>
      <c r="AN1530" t="s">
        <v>1369</v>
      </c>
      <c r="AO1530">
        <v>2.84622542553955</v>
      </c>
      <c r="AP1530" t="s">
        <v>1519</v>
      </c>
      <c r="AQ1530">
        <v>2019</v>
      </c>
      <c r="AR1530">
        <v>60</v>
      </c>
    </row>
    <row r="1531" spans="1:44">
      <c r="A1531" t="s">
        <v>44</v>
      </c>
      <c r="C1531" s="2">
        <v>43726</v>
      </c>
      <c r="D1531" t="s">
        <v>54</v>
      </c>
      <c r="E1531">
        <v>120</v>
      </c>
      <c r="F1531" t="s">
        <v>149</v>
      </c>
      <c r="G1531" t="s">
        <v>285</v>
      </c>
      <c r="H1531">
        <v>0.125</v>
      </c>
      <c r="I1531">
        <v>2</v>
      </c>
      <c r="J1531">
        <v>2352.86010742</v>
      </c>
      <c r="K1531">
        <v>6</v>
      </c>
      <c r="L1531">
        <v>49</v>
      </c>
      <c r="M1531" t="s">
        <v>332</v>
      </c>
      <c r="N1531">
        <v>95</v>
      </c>
      <c r="O1531" t="s">
        <v>333</v>
      </c>
      <c r="P1531" t="s">
        <v>434</v>
      </c>
      <c r="Q1531" t="s">
        <v>753</v>
      </c>
      <c r="R1531" t="s">
        <v>954</v>
      </c>
      <c r="S1531" s="2">
        <v>43726</v>
      </c>
      <c r="T1531" t="s">
        <v>966</v>
      </c>
      <c r="U1531">
        <v>0</v>
      </c>
      <c r="V1531" t="s">
        <v>975</v>
      </c>
      <c r="X1531">
        <v>0</v>
      </c>
      <c r="AA1531">
        <v>1</v>
      </c>
      <c r="AB1531">
        <v>0</v>
      </c>
      <c r="AC1531" t="s">
        <v>1031</v>
      </c>
      <c r="AG1531">
        <v>0</v>
      </c>
      <c r="AI1531">
        <v>44.24805958</v>
      </c>
      <c r="AL1531">
        <v>-108.32229644</v>
      </c>
      <c r="AN1531" t="s">
        <v>1369</v>
      </c>
      <c r="AO1531">
        <v>2.84622542553955</v>
      </c>
      <c r="AP1531" t="s">
        <v>1519</v>
      </c>
      <c r="AQ1531">
        <v>2019</v>
      </c>
      <c r="AR1531">
        <v>60</v>
      </c>
    </row>
    <row r="1532" spans="1:44">
      <c r="A1532" t="s">
        <v>44</v>
      </c>
      <c r="C1532" s="2">
        <v>43726</v>
      </c>
      <c r="D1532" t="s">
        <v>54</v>
      </c>
      <c r="E1532">
        <v>120</v>
      </c>
      <c r="F1532" t="s">
        <v>149</v>
      </c>
      <c r="G1532" t="s">
        <v>285</v>
      </c>
      <c r="H1532">
        <v>0.125</v>
      </c>
      <c r="I1532">
        <v>2</v>
      </c>
      <c r="J1532">
        <v>2352.86010742</v>
      </c>
      <c r="K1532">
        <v>6</v>
      </c>
      <c r="L1532">
        <v>49</v>
      </c>
      <c r="M1532" t="s">
        <v>332</v>
      </c>
      <c r="N1532">
        <v>95</v>
      </c>
      <c r="O1532" t="s">
        <v>333</v>
      </c>
      <c r="P1532" t="s">
        <v>434</v>
      </c>
      <c r="Q1532" t="s">
        <v>753</v>
      </c>
      <c r="R1532" t="s">
        <v>954</v>
      </c>
      <c r="S1532" s="2">
        <v>43726</v>
      </c>
      <c r="T1532" t="s">
        <v>966</v>
      </c>
      <c r="U1532">
        <v>0</v>
      </c>
      <c r="V1532" t="s">
        <v>975</v>
      </c>
      <c r="X1532">
        <v>0</v>
      </c>
      <c r="AA1532">
        <v>1</v>
      </c>
      <c r="AB1532">
        <v>0</v>
      </c>
      <c r="AC1532" t="s">
        <v>1031</v>
      </c>
      <c r="AG1532">
        <v>0</v>
      </c>
      <c r="AI1532">
        <v>44.24805958</v>
      </c>
      <c r="AL1532">
        <v>-108.32229644</v>
      </c>
      <c r="AN1532" t="s">
        <v>1369</v>
      </c>
      <c r="AO1532">
        <v>2.84622542553955</v>
      </c>
      <c r="AP1532" t="s">
        <v>1519</v>
      </c>
      <c r="AQ1532">
        <v>2019</v>
      </c>
      <c r="AR1532">
        <v>60</v>
      </c>
    </row>
    <row r="1533" spans="1:44">
      <c r="A1533" t="s">
        <v>44</v>
      </c>
      <c r="C1533" s="2">
        <v>43726</v>
      </c>
      <c r="D1533" t="s">
        <v>54</v>
      </c>
      <c r="E1533">
        <v>120</v>
      </c>
      <c r="F1533" t="s">
        <v>149</v>
      </c>
      <c r="G1533" t="s">
        <v>285</v>
      </c>
      <c r="H1533">
        <v>0.125</v>
      </c>
      <c r="I1533">
        <v>16</v>
      </c>
      <c r="J1533">
        <v>2560</v>
      </c>
      <c r="K1533">
        <v>32</v>
      </c>
      <c r="L1533">
        <v>50</v>
      </c>
      <c r="M1533" t="s">
        <v>332</v>
      </c>
      <c r="N1533">
        <v>95</v>
      </c>
      <c r="O1533" t="s">
        <v>333</v>
      </c>
      <c r="P1533" t="s">
        <v>529</v>
      </c>
      <c r="Q1533" t="s">
        <v>866</v>
      </c>
      <c r="R1533" t="s">
        <v>954</v>
      </c>
      <c r="S1533" s="2">
        <v>43726</v>
      </c>
      <c r="T1533" t="s">
        <v>966</v>
      </c>
      <c r="U1533">
        <v>0</v>
      </c>
      <c r="V1533" t="s">
        <v>975</v>
      </c>
      <c r="X1533">
        <v>0</v>
      </c>
      <c r="AA1533">
        <v>1</v>
      </c>
      <c r="AB1533">
        <v>0</v>
      </c>
      <c r="AC1533" t="s">
        <v>1031</v>
      </c>
      <c r="AG1533">
        <v>0</v>
      </c>
      <c r="AI1533">
        <v>44.26253266</v>
      </c>
      <c r="AL1533">
        <v>-108.30209319</v>
      </c>
      <c r="AN1533" t="s">
        <v>1371</v>
      </c>
      <c r="AO1533">
        <v>2.958747281057297</v>
      </c>
      <c r="AP1533" t="s">
        <v>1519</v>
      </c>
      <c r="AQ1533">
        <v>2019</v>
      </c>
      <c r="AR1533">
        <v>59</v>
      </c>
    </row>
    <row r="1534" spans="1:44">
      <c r="A1534" t="s">
        <v>44</v>
      </c>
      <c r="C1534" s="2">
        <v>43726</v>
      </c>
      <c r="D1534" t="s">
        <v>54</v>
      </c>
      <c r="E1534">
        <v>120</v>
      </c>
      <c r="F1534" t="s">
        <v>149</v>
      </c>
      <c r="G1534" t="s">
        <v>280</v>
      </c>
      <c r="H1534">
        <v>0.125</v>
      </c>
      <c r="I1534">
        <v>3</v>
      </c>
      <c r="J1534">
        <v>635.79998779</v>
      </c>
      <c r="K1534">
        <v>18</v>
      </c>
      <c r="L1534">
        <v>49</v>
      </c>
      <c r="M1534" t="s">
        <v>332</v>
      </c>
      <c r="N1534">
        <v>95</v>
      </c>
      <c r="O1534" t="s">
        <v>333</v>
      </c>
      <c r="P1534" t="s">
        <v>527</v>
      </c>
      <c r="Q1534" t="s">
        <v>864</v>
      </c>
      <c r="R1534" t="s">
        <v>954</v>
      </c>
      <c r="S1534" s="2">
        <v>43726</v>
      </c>
      <c r="T1534" t="s">
        <v>966</v>
      </c>
      <c r="U1534">
        <v>0</v>
      </c>
      <c r="V1534" t="s">
        <v>975</v>
      </c>
      <c r="X1534">
        <v>0</v>
      </c>
      <c r="AA1534">
        <v>1</v>
      </c>
      <c r="AB1534">
        <v>0</v>
      </c>
      <c r="AC1534" t="s">
        <v>1025</v>
      </c>
      <c r="AG1534">
        <v>0</v>
      </c>
      <c r="AI1534">
        <v>44.21903734</v>
      </c>
      <c r="AL1534">
        <v>-108.32234183</v>
      </c>
      <c r="AN1534" t="s">
        <v>1367</v>
      </c>
      <c r="AO1534">
        <v>2.103743568418005</v>
      </c>
      <c r="AP1534" t="s">
        <v>1523</v>
      </c>
      <c r="AQ1534">
        <v>2019</v>
      </c>
      <c r="AR1534">
        <v>59</v>
      </c>
    </row>
    <row r="1535" spans="1:44">
      <c r="A1535" t="s">
        <v>44</v>
      </c>
      <c r="C1535" s="2">
        <v>43726</v>
      </c>
      <c r="D1535" t="s">
        <v>54</v>
      </c>
      <c r="E1535">
        <v>120</v>
      </c>
      <c r="F1535" t="s">
        <v>149</v>
      </c>
      <c r="G1535" t="s">
        <v>280</v>
      </c>
      <c r="H1535">
        <v>0.125</v>
      </c>
      <c r="I1535">
        <v>3</v>
      </c>
      <c r="J1535">
        <v>635.79998779</v>
      </c>
      <c r="K1535">
        <v>18</v>
      </c>
      <c r="L1535">
        <v>49</v>
      </c>
      <c r="M1535" t="s">
        <v>332</v>
      </c>
      <c r="N1535">
        <v>95</v>
      </c>
      <c r="O1535" t="s">
        <v>333</v>
      </c>
      <c r="P1535" t="s">
        <v>527</v>
      </c>
      <c r="Q1535" t="s">
        <v>864</v>
      </c>
      <c r="R1535" t="s">
        <v>954</v>
      </c>
      <c r="S1535" s="2">
        <v>43726</v>
      </c>
      <c r="T1535" t="s">
        <v>966</v>
      </c>
      <c r="U1535">
        <v>0</v>
      </c>
      <c r="V1535" t="s">
        <v>975</v>
      </c>
      <c r="X1535">
        <v>0</v>
      </c>
      <c r="AA1535">
        <v>1</v>
      </c>
      <c r="AB1535">
        <v>0</v>
      </c>
      <c r="AC1535" t="s">
        <v>1025</v>
      </c>
      <c r="AG1535">
        <v>0</v>
      </c>
      <c r="AI1535">
        <v>44.21903734</v>
      </c>
      <c r="AL1535">
        <v>-108.32234183</v>
      </c>
      <c r="AN1535" t="s">
        <v>1367</v>
      </c>
      <c r="AO1535">
        <v>2.103743568418005</v>
      </c>
      <c r="AP1535" t="s">
        <v>1523</v>
      </c>
      <c r="AQ1535">
        <v>2019</v>
      </c>
      <c r="AR1535">
        <v>59</v>
      </c>
    </row>
    <row r="1536" spans="1:44">
      <c r="A1536" t="s">
        <v>44</v>
      </c>
      <c r="C1536" s="2">
        <v>43726</v>
      </c>
      <c r="D1536" t="s">
        <v>54</v>
      </c>
      <c r="E1536">
        <v>120</v>
      </c>
      <c r="F1536" t="s">
        <v>149</v>
      </c>
      <c r="G1536" t="s">
        <v>280</v>
      </c>
      <c r="H1536">
        <v>0.125</v>
      </c>
      <c r="I1536">
        <v>3</v>
      </c>
      <c r="J1536">
        <v>635.79998779</v>
      </c>
      <c r="K1536">
        <v>18</v>
      </c>
      <c r="L1536">
        <v>49</v>
      </c>
      <c r="M1536" t="s">
        <v>332</v>
      </c>
      <c r="N1536">
        <v>95</v>
      </c>
      <c r="O1536" t="s">
        <v>333</v>
      </c>
      <c r="P1536" t="s">
        <v>527</v>
      </c>
      <c r="Q1536" t="s">
        <v>864</v>
      </c>
      <c r="R1536" t="s">
        <v>954</v>
      </c>
      <c r="S1536" s="2">
        <v>43726</v>
      </c>
      <c r="T1536" t="s">
        <v>966</v>
      </c>
      <c r="U1536">
        <v>0</v>
      </c>
      <c r="V1536" t="s">
        <v>975</v>
      </c>
      <c r="X1536">
        <v>0</v>
      </c>
      <c r="AA1536">
        <v>1</v>
      </c>
      <c r="AB1536">
        <v>0</v>
      </c>
      <c r="AC1536" t="s">
        <v>1025</v>
      </c>
      <c r="AG1536">
        <v>0</v>
      </c>
      <c r="AI1536">
        <v>44.21903734</v>
      </c>
      <c r="AL1536">
        <v>-108.32234183</v>
      </c>
      <c r="AN1536" t="s">
        <v>1367</v>
      </c>
      <c r="AO1536">
        <v>2.103743568418005</v>
      </c>
      <c r="AP1536" t="s">
        <v>1523</v>
      </c>
      <c r="AQ1536">
        <v>2019</v>
      </c>
      <c r="AR1536">
        <v>59</v>
      </c>
    </row>
    <row r="1537" spans="1:44">
      <c r="A1537" t="s">
        <v>44</v>
      </c>
      <c r="C1537" s="2">
        <v>43726</v>
      </c>
      <c r="D1537" t="s">
        <v>54</v>
      </c>
      <c r="E1537">
        <v>120</v>
      </c>
      <c r="F1537" t="s">
        <v>149</v>
      </c>
      <c r="G1537" t="s">
        <v>280</v>
      </c>
      <c r="H1537">
        <v>0.125</v>
      </c>
      <c r="I1537">
        <v>3</v>
      </c>
      <c r="J1537">
        <v>2272.42993164</v>
      </c>
      <c r="K1537">
        <v>7</v>
      </c>
      <c r="L1537">
        <v>49</v>
      </c>
      <c r="M1537" t="s">
        <v>332</v>
      </c>
      <c r="N1537">
        <v>95</v>
      </c>
      <c r="O1537" t="s">
        <v>333</v>
      </c>
      <c r="P1537" t="s">
        <v>528</v>
      </c>
      <c r="Q1537" t="s">
        <v>865</v>
      </c>
      <c r="R1537" t="s">
        <v>954</v>
      </c>
      <c r="S1537" s="2">
        <v>43726</v>
      </c>
      <c r="T1537" t="s">
        <v>966</v>
      </c>
      <c r="U1537">
        <v>0</v>
      </c>
      <c r="V1537" t="s">
        <v>975</v>
      </c>
      <c r="X1537">
        <v>0</v>
      </c>
      <c r="AA1537">
        <v>1</v>
      </c>
      <c r="AB1537">
        <v>0</v>
      </c>
      <c r="AC1537" t="s">
        <v>1025</v>
      </c>
      <c r="AG1537">
        <v>0</v>
      </c>
      <c r="AI1537">
        <v>44.2335332</v>
      </c>
      <c r="AL1537">
        <v>-108.32228098</v>
      </c>
      <c r="AN1537" t="s">
        <v>1368</v>
      </c>
      <c r="AO1537">
        <v>1.586955135816587</v>
      </c>
      <c r="AP1537" t="s">
        <v>1523</v>
      </c>
      <c r="AQ1537">
        <v>2019</v>
      </c>
      <c r="AR1537">
        <v>59</v>
      </c>
    </row>
    <row r="1538" spans="1:44">
      <c r="A1538" t="s">
        <v>44</v>
      </c>
      <c r="C1538" s="2">
        <v>43726</v>
      </c>
      <c r="D1538" t="s">
        <v>54</v>
      </c>
      <c r="E1538">
        <v>120</v>
      </c>
      <c r="F1538" t="s">
        <v>149</v>
      </c>
      <c r="G1538" t="s">
        <v>280</v>
      </c>
      <c r="H1538">
        <v>0.125</v>
      </c>
      <c r="I1538">
        <v>3</v>
      </c>
      <c r="J1538">
        <v>2272.42993164</v>
      </c>
      <c r="K1538">
        <v>8</v>
      </c>
      <c r="L1538">
        <v>49</v>
      </c>
      <c r="M1538" t="s">
        <v>332</v>
      </c>
      <c r="N1538">
        <v>95</v>
      </c>
      <c r="O1538" t="s">
        <v>333</v>
      </c>
      <c r="P1538" t="s">
        <v>528</v>
      </c>
      <c r="Q1538" t="s">
        <v>865</v>
      </c>
      <c r="R1538" t="s">
        <v>954</v>
      </c>
      <c r="S1538" s="2">
        <v>43726</v>
      </c>
      <c r="T1538" t="s">
        <v>966</v>
      </c>
      <c r="U1538">
        <v>0</v>
      </c>
      <c r="V1538" t="s">
        <v>975</v>
      </c>
      <c r="X1538">
        <v>0</v>
      </c>
      <c r="AA1538">
        <v>1</v>
      </c>
      <c r="AB1538">
        <v>0</v>
      </c>
      <c r="AC1538" t="s">
        <v>1025</v>
      </c>
      <c r="AG1538">
        <v>0</v>
      </c>
      <c r="AI1538">
        <v>44.23356001</v>
      </c>
      <c r="AL1538">
        <v>-108.30216916</v>
      </c>
      <c r="AN1538" t="s">
        <v>1372</v>
      </c>
      <c r="AO1538">
        <v>2.559437631903221</v>
      </c>
      <c r="AP1538" t="s">
        <v>1523</v>
      </c>
      <c r="AQ1538">
        <v>2019</v>
      </c>
      <c r="AR1538">
        <v>59</v>
      </c>
    </row>
    <row r="1539" spans="1:44">
      <c r="A1539" t="s">
        <v>44</v>
      </c>
      <c r="C1539" s="2">
        <v>43726</v>
      </c>
      <c r="D1539" t="s">
        <v>54</v>
      </c>
      <c r="E1539">
        <v>120</v>
      </c>
      <c r="F1539" t="s">
        <v>149</v>
      </c>
      <c r="G1539" t="s">
        <v>280</v>
      </c>
      <c r="H1539">
        <v>0.125</v>
      </c>
      <c r="I1539">
        <v>3</v>
      </c>
      <c r="J1539">
        <v>2272.42993164</v>
      </c>
      <c r="K1539">
        <v>8</v>
      </c>
      <c r="L1539">
        <v>49</v>
      </c>
      <c r="M1539" t="s">
        <v>332</v>
      </c>
      <c r="N1539">
        <v>95</v>
      </c>
      <c r="O1539" t="s">
        <v>333</v>
      </c>
      <c r="P1539" t="s">
        <v>528</v>
      </c>
      <c r="Q1539" t="s">
        <v>865</v>
      </c>
      <c r="R1539" t="s">
        <v>954</v>
      </c>
      <c r="S1539" s="2">
        <v>43726</v>
      </c>
      <c r="T1539" t="s">
        <v>966</v>
      </c>
      <c r="U1539">
        <v>0</v>
      </c>
      <c r="V1539" t="s">
        <v>975</v>
      </c>
      <c r="X1539">
        <v>0</v>
      </c>
      <c r="AA1539">
        <v>1</v>
      </c>
      <c r="AB1539">
        <v>0</v>
      </c>
      <c r="AC1539" t="s">
        <v>1025</v>
      </c>
      <c r="AG1539">
        <v>0</v>
      </c>
      <c r="AI1539">
        <v>44.23356001</v>
      </c>
      <c r="AL1539">
        <v>-108.30216916</v>
      </c>
      <c r="AN1539" t="s">
        <v>1372</v>
      </c>
      <c r="AO1539">
        <v>2.559437631903221</v>
      </c>
      <c r="AP1539" t="s">
        <v>1523</v>
      </c>
      <c r="AQ1539">
        <v>2019</v>
      </c>
      <c r="AR1539">
        <v>59</v>
      </c>
    </row>
    <row r="1540" spans="1:44">
      <c r="A1540" t="s">
        <v>44</v>
      </c>
      <c r="C1540" s="2">
        <v>43726</v>
      </c>
      <c r="D1540" t="s">
        <v>54</v>
      </c>
      <c r="E1540">
        <v>120</v>
      </c>
      <c r="F1540" t="s">
        <v>149</v>
      </c>
      <c r="G1540" t="s">
        <v>280</v>
      </c>
      <c r="H1540">
        <v>0.125</v>
      </c>
      <c r="I1540">
        <v>3</v>
      </c>
      <c r="J1540">
        <v>2272.42993164</v>
      </c>
      <c r="K1540">
        <v>6</v>
      </c>
      <c r="L1540">
        <v>49</v>
      </c>
      <c r="M1540" t="s">
        <v>332</v>
      </c>
      <c r="N1540">
        <v>95</v>
      </c>
      <c r="O1540" t="s">
        <v>333</v>
      </c>
      <c r="P1540" t="s">
        <v>528</v>
      </c>
      <c r="Q1540" t="s">
        <v>865</v>
      </c>
      <c r="R1540" t="s">
        <v>954</v>
      </c>
      <c r="S1540" s="2">
        <v>43726</v>
      </c>
      <c r="T1540" t="s">
        <v>966</v>
      </c>
      <c r="U1540">
        <v>0</v>
      </c>
      <c r="V1540" t="s">
        <v>975</v>
      </c>
      <c r="X1540">
        <v>0</v>
      </c>
      <c r="AA1540">
        <v>1</v>
      </c>
      <c r="AB1540">
        <v>0</v>
      </c>
      <c r="AC1540" t="s">
        <v>1025</v>
      </c>
      <c r="AG1540">
        <v>0</v>
      </c>
      <c r="AI1540">
        <v>44.24805958</v>
      </c>
      <c r="AL1540">
        <v>-108.32229644</v>
      </c>
      <c r="AN1540" t="s">
        <v>1369</v>
      </c>
      <c r="AO1540">
        <v>1.61470377404597</v>
      </c>
      <c r="AP1540" t="s">
        <v>1519</v>
      </c>
      <c r="AQ1540">
        <v>2019</v>
      </c>
      <c r="AR1540">
        <v>59</v>
      </c>
    </row>
    <row r="1541" spans="1:44">
      <c r="A1541" t="s">
        <v>44</v>
      </c>
      <c r="C1541" s="2">
        <v>43726</v>
      </c>
      <c r="D1541" t="s">
        <v>54</v>
      </c>
      <c r="E1541">
        <v>120</v>
      </c>
      <c r="F1541" t="s">
        <v>149</v>
      </c>
      <c r="G1541" t="s">
        <v>280</v>
      </c>
      <c r="H1541">
        <v>0.125</v>
      </c>
      <c r="I1541">
        <v>3</v>
      </c>
      <c r="J1541">
        <v>2272.42993164</v>
      </c>
      <c r="K1541">
        <v>7</v>
      </c>
      <c r="L1541">
        <v>49</v>
      </c>
      <c r="M1541" t="s">
        <v>332</v>
      </c>
      <c r="N1541">
        <v>95</v>
      </c>
      <c r="O1541" t="s">
        <v>333</v>
      </c>
      <c r="P1541" t="s">
        <v>528</v>
      </c>
      <c r="Q1541" t="s">
        <v>865</v>
      </c>
      <c r="R1541" t="s">
        <v>954</v>
      </c>
      <c r="S1541" s="2">
        <v>43726</v>
      </c>
      <c r="T1541" t="s">
        <v>966</v>
      </c>
      <c r="U1541">
        <v>0</v>
      </c>
      <c r="V1541" t="s">
        <v>975</v>
      </c>
      <c r="X1541">
        <v>0</v>
      </c>
      <c r="AA1541">
        <v>1</v>
      </c>
      <c r="AB1541">
        <v>0</v>
      </c>
      <c r="AC1541" t="s">
        <v>1025</v>
      </c>
      <c r="AG1541">
        <v>0</v>
      </c>
      <c r="AI1541">
        <v>44.2335332</v>
      </c>
      <c r="AL1541">
        <v>-108.32228098</v>
      </c>
      <c r="AN1541" t="s">
        <v>1368</v>
      </c>
      <c r="AO1541">
        <v>1.586955135816587</v>
      </c>
      <c r="AP1541" t="s">
        <v>1523</v>
      </c>
      <c r="AQ1541">
        <v>2019</v>
      </c>
      <c r="AR1541">
        <v>59</v>
      </c>
    </row>
    <row r="1542" spans="1:44">
      <c r="A1542" t="s">
        <v>44</v>
      </c>
      <c r="C1542" s="2">
        <v>43726</v>
      </c>
      <c r="D1542" t="s">
        <v>54</v>
      </c>
      <c r="E1542">
        <v>120</v>
      </c>
      <c r="F1542" t="s">
        <v>149</v>
      </c>
      <c r="G1542" t="s">
        <v>280</v>
      </c>
      <c r="H1542">
        <v>0.125</v>
      </c>
      <c r="I1542">
        <v>3</v>
      </c>
      <c r="J1542">
        <v>2272.42993164</v>
      </c>
      <c r="K1542">
        <v>7</v>
      </c>
      <c r="L1542">
        <v>49</v>
      </c>
      <c r="M1542" t="s">
        <v>332</v>
      </c>
      <c r="N1542">
        <v>95</v>
      </c>
      <c r="O1542" t="s">
        <v>333</v>
      </c>
      <c r="P1542" t="s">
        <v>528</v>
      </c>
      <c r="Q1542" t="s">
        <v>865</v>
      </c>
      <c r="R1542" t="s">
        <v>954</v>
      </c>
      <c r="S1542" s="2">
        <v>43726</v>
      </c>
      <c r="T1542" t="s">
        <v>966</v>
      </c>
      <c r="U1542">
        <v>0</v>
      </c>
      <c r="V1542" t="s">
        <v>975</v>
      </c>
      <c r="X1542">
        <v>0</v>
      </c>
      <c r="AA1542">
        <v>1</v>
      </c>
      <c r="AB1542">
        <v>0</v>
      </c>
      <c r="AC1542" t="s">
        <v>1025</v>
      </c>
      <c r="AG1542">
        <v>0</v>
      </c>
      <c r="AI1542">
        <v>44.2335332</v>
      </c>
      <c r="AL1542">
        <v>-108.32228098</v>
      </c>
      <c r="AN1542" t="s">
        <v>1368</v>
      </c>
      <c r="AO1542">
        <v>1.586955135816587</v>
      </c>
      <c r="AP1542" t="s">
        <v>1523</v>
      </c>
      <c r="AQ1542">
        <v>2019</v>
      </c>
      <c r="AR1542">
        <v>59</v>
      </c>
    </row>
    <row r="1543" spans="1:44">
      <c r="A1543" t="s">
        <v>44</v>
      </c>
      <c r="C1543" s="2">
        <v>43726</v>
      </c>
      <c r="D1543" t="s">
        <v>54</v>
      </c>
      <c r="E1543">
        <v>120</v>
      </c>
      <c r="F1543" t="s">
        <v>149</v>
      </c>
      <c r="G1543" t="s">
        <v>280</v>
      </c>
      <c r="H1543">
        <v>0.125</v>
      </c>
      <c r="I1543">
        <v>3</v>
      </c>
      <c r="J1543">
        <v>2272.42993164</v>
      </c>
      <c r="K1543">
        <v>17</v>
      </c>
      <c r="L1543">
        <v>49</v>
      </c>
      <c r="M1543" t="s">
        <v>332</v>
      </c>
      <c r="N1543">
        <v>95</v>
      </c>
      <c r="O1543" t="s">
        <v>333</v>
      </c>
      <c r="P1543" t="s">
        <v>528</v>
      </c>
      <c r="Q1543" t="s">
        <v>865</v>
      </c>
      <c r="R1543" t="s">
        <v>954</v>
      </c>
      <c r="S1543" s="2">
        <v>43726</v>
      </c>
      <c r="T1543" t="s">
        <v>966</v>
      </c>
      <c r="U1543">
        <v>0</v>
      </c>
      <c r="V1543" t="s">
        <v>975</v>
      </c>
      <c r="X1543">
        <v>0</v>
      </c>
      <c r="AA1543">
        <v>1</v>
      </c>
      <c r="AB1543">
        <v>0</v>
      </c>
      <c r="AC1543" t="s">
        <v>1025</v>
      </c>
      <c r="AG1543">
        <v>0</v>
      </c>
      <c r="AI1543">
        <v>44.21903363</v>
      </c>
      <c r="AL1543">
        <v>-108.30221475</v>
      </c>
      <c r="AN1543" t="s">
        <v>1373</v>
      </c>
      <c r="AO1543">
        <v>2.908473097183569</v>
      </c>
      <c r="AP1543" t="s">
        <v>1523</v>
      </c>
      <c r="AQ1543">
        <v>2019</v>
      </c>
      <c r="AR1543">
        <v>59</v>
      </c>
    </row>
    <row r="1544" spans="1:44">
      <c r="A1544" t="s">
        <v>44</v>
      </c>
      <c r="C1544" s="2">
        <v>43726</v>
      </c>
      <c r="D1544" t="s">
        <v>54</v>
      </c>
      <c r="E1544">
        <v>120</v>
      </c>
      <c r="F1544" t="s">
        <v>149</v>
      </c>
      <c r="G1544" t="s">
        <v>280</v>
      </c>
      <c r="H1544">
        <v>0.125</v>
      </c>
      <c r="I1544">
        <v>3</v>
      </c>
      <c r="J1544">
        <v>2272.42993164</v>
      </c>
      <c r="K1544">
        <v>17</v>
      </c>
      <c r="L1544">
        <v>49</v>
      </c>
      <c r="M1544" t="s">
        <v>332</v>
      </c>
      <c r="N1544">
        <v>95</v>
      </c>
      <c r="O1544" t="s">
        <v>333</v>
      </c>
      <c r="P1544" t="s">
        <v>528</v>
      </c>
      <c r="Q1544" t="s">
        <v>865</v>
      </c>
      <c r="R1544" t="s">
        <v>954</v>
      </c>
      <c r="S1544" s="2">
        <v>43726</v>
      </c>
      <c r="T1544" t="s">
        <v>966</v>
      </c>
      <c r="U1544">
        <v>0</v>
      </c>
      <c r="V1544" t="s">
        <v>975</v>
      </c>
      <c r="X1544">
        <v>0</v>
      </c>
      <c r="AA1544">
        <v>1</v>
      </c>
      <c r="AB1544">
        <v>0</v>
      </c>
      <c r="AC1544" t="s">
        <v>1025</v>
      </c>
      <c r="AG1544">
        <v>0</v>
      </c>
      <c r="AI1544">
        <v>44.21903363</v>
      </c>
      <c r="AL1544">
        <v>-108.30221475</v>
      </c>
      <c r="AN1544" t="s">
        <v>1373</v>
      </c>
      <c r="AO1544">
        <v>2.908473097183569</v>
      </c>
      <c r="AP1544" t="s">
        <v>1523</v>
      </c>
      <c r="AQ1544">
        <v>2019</v>
      </c>
      <c r="AR1544">
        <v>59</v>
      </c>
    </row>
    <row r="1545" spans="1:44">
      <c r="A1545" t="s">
        <v>44</v>
      </c>
      <c r="C1545" s="2">
        <v>43726</v>
      </c>
      <c r="D1545" t="s">
        <v>54</v>
      </c>
      <c r="E1545">
        <v>120</v>
      </c>
      <c r="F1545" t="s">
        <v>149</v>
      </c>
      <c r="G1545" t="s">
        <v>280</v>
      </c>
      <c r="H1545">
        <v>0.125</v>
      </c>
      <c r="I1545">
        <v>3</v>
      </c>
      <c r="J1545">
        <v>2272.42993164</v>
      </c>
      <c r="K1545">
        <v>8</v>
      </c>
      <c r="L1545">
        <v>49</v>
      </c>
      <c r="M1545" t="s">
        <v>332</v>
      </c>
      <c r="N1545">
        <v>95</v>
      </c>
      <c r="O1545" t="s">
        <v>333</v>
      </c>
      <c r="P1545" t="s">
        <v>528</v>
      </c>
      <c r="Q1545" t="s">
        <v>865</v>
      </c>
      <c r="R1545" t="s">
        <v>954</v>
      </c>
      <c r="S1545" s="2">
        <v>43726</v>
      </c>
      <c r="T1545" t="s">
        <v>966</v>
      </c>
      <c r="U1545">
        <v>0</v>
      </c>
      <c r="V1545" t="s">
        <v>975</v>
      </c>
      <c r="X1545">
        <v>0</v>
      </c>
      <c r="AA1545">
        <v>1</v>
      </c>
      <c r="AB1545">
        <v>0</v>
      </c>
      <c r="AC1545" t="s">
        <v>1025</v>
      </c>
      <c r="AG1545">
        <v>0</v>
      </c>
      <c r="AI1545">
        <v>44.23356001</v>
      </c>
      <c r="AL1545">
        <v>-108.30216916</v>
      </c>
      <c r="AN1545" t="s">
        <v>1372</v>
      </c>
      <c r="AO1545">
        <v>2.559437631903221</v>
      </c>
      <c r="AP1545" t="s">
        <v>1523</v>
      </c>
      <c r="AQ1545">
        <v>2019</v>
      </c>
      <c r="AR1545">
        <v>59</v>
      </c>
    </row>
    <row r="1546" spans="1:44">
      <c r="A1546" t="s">
        <v>44</v>
      </c>
      <c r="C1546" s="2">
        <v>43726</v>
      </c>
      <c r="D1546" t="s">
        <v>54</v>
      </c>
      <c r="E1546">
        <v>120</v>
      </c>
      <c r="F1546" t="s">
        <v>149</v>
      </c>
      <c r="G1546" t="s">
        <v>280</v>
      </c>
      <c r="H1546">
        <v>0.125</v>
      </c>
      <c r="I1546">
        <v>3</v>
      </c>
      <c r="J1546">
        <v>2272.42993164</v>
      </c>
      <c r="K1546">
        <v>6</v>
      </c>
      <c r="L1546">
        <v>49</v>
      </c>
      <c r="M1546" t="s">
        <v>332</v>
      </c>
      <c r="N1546">
        <v>95</v>
      </c>
      <c r="O1546" t="s">
        <v>333</v>
      </c>
      <c r="P1546" t="s">
        <v>528</v>
      </c>
      <c r="Q1546" t="s">
        <v>865</v>
      </c>
      <c r="R1546" t="s">
        <v>954</v>
      </c>
      <c r="S1546" s="2">
        <v>43726</v>
      </c>
      <c r="T1546" t="s">
        <v>966</v>
      </c>
      <c r="U1546">
        <v>0</v>
      </c>
      <c r="V1546" t="s">
        <v>975</v>
      </c>
      <c r="X1546">
        <v>0</v>
      </c>
      <c r="AA1546">
        <v>1</v>
      </c>
      <c r="AB1546">
        <v>0</v>
      </c>
      <c r="AC1546" t="s">
        <v>1025</v>
      </c>
      <c r="AG1546">
        <v>0</v>
      </c>
      <c r="AI1546">
        <v>44.24805958</v>
      </c>
      <c r="AL1546">
        <v>-108.32229644</v>
      </c>
      <c r="AN1546" t="s">
        <v>1369</v>
      </c>
      <c r="AO1546">
        <v>1.61470377404597</v>
      </c>
      <c r="AP1546" t="s">
        <v>1519</v>
      </c>
      <c r="AQ1546">
        <v>2019</v>
      </c>
      <c r="AR1546">
        <v>59</v>
      </c>
    </row>
    <row r="1547" spans="1:44">
      <c r="A1547" t="s">
        <v>44</v>
      </c>
      <c r="C1547" s="2">
        <v>43726</v>
      </c>
      <c r="D1547" t="s">
        <v>54</v>
      </c>
      <c r="E1547">
        <v>120</v>
      </c>
      <c r="F1547" t="s">
        <v>149</v>
      </c>
      <c r="G1547" t="s">
        <v>280</v>
      </c>
      <c r="H1547">
        <v>0.125</v>
      </c>
      <c r="I1547">
        <v>3</v>
      </c>
      <c r="J1547">
        <v>2272.42993164</v>
      </c>
      <c r="K1547">
        <v>17</v>
      </c>
      <c r="L1547">
        <v>49</v>
      </c>
      <c r="M1547" t="s">
        <v>332</v>
      </c>
      <c r="N1547">
        <v>95</v>
      </c>
      <c r="O1547" t="s">
        <v>333</v>
      </c>
      <c r="P1547" t="s">
        <v>528</v>
      </c>
      <c r="Q1547" t="s">
        <v>865</v>
      </c>
      <c r="R1547" t="s">
        <v>954</v>
      </c>
      <c r="S1547" s="2">
        <v>43726</v>
      </c>
      <c r="T1547" t="s">
        <v>966</v>
      </c>
      <c r="U1547">
        <v>0</v>
      </c>
      <c r="V1547" t="s">
        <v>975</v>
      </c>
      <c r="X1547">
        <v>0</v>
      </c>
      <c r="AA1547">
        <v>1</v>
      </c>
      <c r="AB1547">
        <v>0</v>
      </c>
      <c r="AC1547" t="s">
        <v>1025</v>
      </c>
      <c r="AG1547">
        <v>0</v>
      </c>
      <c r="AI1547">
        <v>44.21903363</v>
      </c>
      <c r="AL1547">
        <v>-108.30221475</v>
      </c>
      <c r="AN1547" t="s">
        <v>1373</v>
      </c>
      <c r="AO1547">
        <v>2.908473097183569</v>
      </c>
      <c r="AP1547" t="s">
        <v>1523</v>
      </c>
      <c r="AQ1547">
        <v>2019</v>
      </c>
      <c r="AR1547">
        <v>59</v>
      </c>
    </row>
    <row r="1548" spans="1:44">
      <c r="A1548" t="s">
        <v>44</v>
      </c>
      <c r="C1548" s="2">
        <v>43726</v>
      </c>
      <c r="D1548" t="s">
        <v>54</v>
      </c>
      <c r="E1548">
        <v>120</v>
      </c>
      <c r="F1548" t="s">
        <v>149</v>
      </c>
      <c r="G1548" t="s">
        <v>280</v>
      </c>
      <c r="H1548">
        <v>0.125</v>
      </c>
      <c r="I1548">
        <v>3</v>
      </c>
      <c r="J1548">
        <v>2272.42993164</v>
      </c>
      <c r="K1548">
        <v>8</v>
      </c>
      <c r="L1548">
        <v>49</v>
      </c>
      <c r="M1548" t="s">
        <v>332</v>
      </c>
      <c r="N1548">
        <v>95</v>
      </c>
      <c r="O1548" t="s">
        <v>333</v>
      </c>
      <c r="P1548" t="s">
        <v>528</v>
      </c>
      <c r="Q1548" t="s">
        <v>865</v>
      </c>
      <c r="R1548" t="s">
        <v>954</v>
      </c>
      <c r="S1548" s="2">
        <v>43726</v>
      </c>
      <c r="T1548" t="s">
        <v>966</v>
      </c>
      <c r="U1548">
        <v>0</v>
      </c>
      <c r="V1548" t="s">
        <v>975</v>
      </c>
      <c r="X1548">
        <v>0</v>
      </c>
      <c r="AA1548">
        <v>1</v>
      </c>
      <c r="AB1548">
        <v>0</v>
      </c>
      <c r="AC1548" t="s">
        <v>1025</v>
      </c>
      <c r="AG1548">
        <v>0</v>
      </c>
      <c r="AI1548">
        <v>44.23356001</v>
      </c>
      <c r="AL1548">
        <v>-108.30216916</v>
      </c>
      <c r="AN1548" t="s">
        <v>1372</v>
      </c>
      <c r="AO1548">
        <v>2.559437631903221</v>
      </c>
      <c r="AP1548" t="s">
        <v>1523</v>
      </c>
      <c r="AQ1548">
        <v>2019</v>
      </c>
      <c r="AR1548">
        <v>59</v>
      </c>
    </row>
    <row r="1549" spans="1:44">
      <c r="A1549" t="s">
        <v>44</v>
      </c>
      <c r="C1549" s="2">
        <v>43726</v>
      </c>
      <c r="D1549" t="s">
        <v>54</v>
      </c>
      <c r="E1549">
        <v>120</v>
      </c>
      <c r="F1549" t="s">
        <v>149</v>
      </c>
      <c r="G1549" t="s">
        <v>280</v>
      </c>
      <c r="H1549">
        <v>0.125</v>
      </c>
      <c r="I1549">
        <v>3</v>
      </c>
      <c r="J1549">
        <v>2272.42993164</v>
      </c>
      <c r="K1549">
        <v>17</v>
      </c>
      <c r="L1549">
        <v>49</v>
      </c>
      <c r="M1549" t="s">
        <v>332</v>
      </c>
      <c r="N1549">
        <v>95</v>
      </c>
      <c r="O1549" t="s">
        <v>333</v>
      </c>
      <c r="P1549" t="s">
        <v>528</v>
      </c>
      <c r="Q1549" t="s">
        <v>865</v>
      </c>
      <c r="R1549" t="s">
        <v>954</v>
      </c>
      <c r="S1549" s="2">
        <v>43726</v>
      </c>
      <c r="T1549" t="s">
        <v>966</v>
      </c>
      <c r="U1549">
        <v>0</v>
      </c>
      <c r="V1549" t="s">
        <v>975</v>
      </c>
      <c r="X1549">
        <v>0</v>
      </c>
      <c r="AA1549">
        <v>1</v>
      </c>
      <c r="AB1549">
        <v>0</v>
      </c>
      <c r="AC1549" t="s">
        <v>1025</v>
      </c>
      <c r="AG1549">
        <v>0</v>
      </c>
      <c r="AI1549">
        <v>44.21903363</v>
      </c>
      <c r="AL1549">
        <v>-108.30221475</v>
      </c>
      <c r="AN1549" t="s">
        <v>1373</v>
      </c>
      <c r="AO1549">
        <v>2.908473097183569</v>
      </c>
      <c r="AP1549" t="s">
        <v>1523</v>
      </c>
      <c r="AQ1549">
        <v>2019</v>
      </c>
      <c r="AR1549">
        <v>59</v>
      </c>
    </row>
    <row r="1550" spans="1:44">
      <c r="A1550" t="s">
        <v>44</v>
      </c>
      <c r="C1550" s="2">
        <v>43726</v>
      </c>
      <c r="D1550" t="s">
        <v>54</v>
      </c>
      <c r="E1550">
        <v>120</v>
      </c>
      <c r="F1550" t="s">
        <v>149</v>
      </c>
      <c r="G1550" t="s">
        <v>280</v>
      </c>
      <c r="H1550">
        <v>0.125</v>
      </c>
      <c r="I1550">
        <v>3</v>
      </c>
      <c r="J1550">
        <v>2272.42993164</v>
      </c>
      <c r="K1550">
        <v>8</v>
      </c>
      <c r="L1550">
        <v>49</v>
      </c>
      <c r="M1550" t="s">
        <v>332</v>
      </c>
      <c r="N1550">
        <v>95</v>
      </c>
      <c r="O1550" t="s">
        <v>333</v>
      </c>
      <c r="P1550" t="s">
        <v>528</v>
      </c>
      <c r="Q1550" t="s">
        <v>865</v>
      </c>
      <c r="R1550" t="s">
        <v>954</v>
      </c>
      <c r="S1550" s="2">
        <v>43726</v>
      </c>
      <c r="T1550" t="s">
        <v>966</v>
      </c>
      <c r="U1550">
        <v>0</v>
      </c>
      <c r="V1550" t="s">
        <v>975</v>
      </c>
      <c r="X1550">
        <v>0</v>
      </c>
      <c r="AA1550">
        <v>1</v>
      </c>
      <c r="AB1550">
        <v>0</v>
      </c>
      <c r="AC1550" t="s">
        <v>1025</v>
      </c>
      <c r="AG1550">
        <v>0</v>
      </c>
      <c r="AI1550">
        <v>44.23356001</v>
      </c>
      <c r="AL1550">
        <v>-108.30216916</v>
      </c>
      <c r="AN1550" t="s">
        <v>1372</v>
      </c>
      <c r="AO1550">
        <v>2.559437631903221</v>
      </c>
      <c r="AP1550" t="s">
        <v>1523</v>
      </c>
      <c r="AQ1550">
        <v>2019</v>
      </c>
      <c r="AR1550">
        <v>59</v>
      </c>
    </row>
    <row r="1551" spans="1:44">
      <c r="A1551" t="s">
        <v>44</v>
      </c>
      <c r="C1551" s="2">
        <v>43726</v>
      </c>
      <c r="D1551" t="s">
        <v>54</v>
      </c>
      <c r="E1551">
        <v>120</v>
      </c>
      <c r="F1551" t="s">
        <v>149</v>
      </c>
      <c r="G1551" t="s">
        <v>280</v>
      </c>
      <c r="H1551">
        <v>0.125</v>
      </c>
      <c r="I1551">
        <v>3</v>
      </c>
      <c r="J1551">
        <v>2272.42993164</v>
      </c>
      <c r="K1551">
        <v>17</v>
      </c>
      <c r="L1551">
        <v>49</v>
      </c>
      <c r="M1551" t="s">
        <v>332</v>
      </c>
      <c r="N1551">
        <v>95</v>
      </c>
      <c r="O1551" t="s">
        <v>333</v>
      </c>
      <c r="P1551" t="s">
        <v>528</v>
      </c>
      <c r="Q1551" t="s">
        <v>865</v>
      </c>
      <c r="R1551" t="s">
        <v>954</v>
      </c>
      <c r="S1551" s="2">
        <v>43726</v>
      </c>
      <c r="T1551" t="s">
        <v>966</v>
      </c>
      <c r="U1551">
        <v>0</v>
      </c>
      <c r="V1551" t="s">
        <v>975</v>
      </c>
      <c r="X1551">
        <v>0</v>
      </c>
      <c r="AA1551">
        <v>1</v>
      </c>
      <c r="AB1551">
        <v>0</v>
      </c>
      <c r="AC1551" t="s">
        <v>1025</v>
      </c>
      <c r="AG1551">
        <v>0</v>
      </c>
      <c r="AI1551">
        <v>44.21903363</v>
      </c>
      <c r="AL1551">
        <v>-108.30221475</v>
      </c>
      <c r="AN1551" t="s">
        <v>1373</v>
      </c>
      <c r="AO1551">
        <v>2.908473097183569</v>
      </c>
      <c r="AP1551" t="s">
        <v>1523</v>
      </c>
      <c r="AQ1551">
        <v>2019</v>
      </c>
      <c r="AR1551">
        <v>59</v>
      </c>
    </row>
    <row r="1552" spans="1:44">
      <c r="A1552" t="s">
        <v>44</v>
      </c>
      <c r="C1552" s="2">
        <v>43726</v>
      </c>
      <c r="D1552" t="s">
        <v>54</v>
      </c>
      <c r="E1552">
        <v>120</v>
      </c>
      <c r="F1552" t="s">
        <v>149</v>
      </c>
      <c r="G1552" t="s">
        <v>280</v>
      </c>
      <c r="H1552">
        <v>0.125</v>
      </c>
      <c r="I1552">
        <v>3</v>
      </c>
      <c r="J1552">
        <v>2272.42993164</v>
      </c>
      <c r="K1552">
        <v>6</v>
      </c>
      <c r="L1552">
        <v>49</v>
      </c>
      <c r="M1552" t="s">
        <v>332</v>
      </c>
      <c r="N1552">
        <v>95</v>
      </c>
      <c r="O1552" t="s">
        <v>333</v>
      </c>
      <c r="P1552" t="s">
        <v>528</v>
      </c>
      <c r="Q1552" t="s">
        <v>865</v>
      </c>
      <c r="R1552" t="s">
        <v>954</v>
      </c>
      <c r="S1552" s="2">
        <v>43726</v>
      </c>
      <c r="T1552" t="s">
        <v>966</v>
      </c>
      <c r="U1552">
        <v>0</v>
      </c>
      <c r="V1552" t="s">
        <v>975</v>
      </c>
      <c r="X1552">
        <v>0</v>
      </c>
      <c r="AA1552">
        <v>1</v>
      </c>
      <c r="AB1552">
        <v>0</v>
      </c>
      <c r="AC1552" t="s">
        <v>1025</v>
      </c>
      <c r="AG1552">
        <v>0</v>
      </c>
      <c r="AI1552">
        <v>44.24805958</v>
      </c>
      <c r="AL1552">
        <v>-108.32229644</v>
      </c>
      <c r="AN1552" t="s">
        <v>1369</v>
      </c>
      <c r="AO1552">
        <v>1.61470377404597</v>
      </c>
      <c r="AP1552" t="s">
        <v>1519</v>
      </c>
      <c r="AQ1552">
        <v>2019</v>
      </c>
      <c r="AR1552">
        <v>59</v>
      </c>
    </row>
    <row r="1553" spans="1:44">
      <c r="A1553" t="s">
        <v>44</v>
      </c>
      <c r="C1553" s="2">
        <v>43726</v>
      </c>
      <c r="D1553" t="s">
        <v>54</v>
      </c>
      <c r="E1553">
        <v>120</v>
      </c>
      <c r="F1553" t="s">
        <v>149</v>
      </c>
      <c r="G1553" t="s">
        <v>280</v>
      </c>
      <c r="H1553">
        <v>0.125</v>
      </c>
      <c r="I1553">
        <v>3</v>
      </c>
      <c r="J1553">
        <v>2272.42993164</v>
      </c>
      <c r="K1553">
        <v>17</v>
      </c>
      <c r="L1553">
        <v>49</v>
      </c>
      <c r="M1553" t="s">
        <v>332</v>
      </c>
      <c r="N1553">
        <v>95</v>
      </c>
      <c r="O1553" t="s">
        <v>333</v>
      </c>
      <c r="P1553" t="s">
        <v>528</v>
      </c>
      <c r="Q1553" t="s">
        <v>865</v>
      </c>
      <c r="R1553" t="s">
        <v>954</v>
      </c>
      <c r="S1553" s="2">
        <v>43726</v>
      </c>
      <c r="T1553" t="s">
        <v>966</v>
      </c>
      <c r="U1553">
        <v>0</v>
      </c>
      <c r="V1553" t="s">
        <v>975</v>
      </c>
      <c r="X1553">
        <v>0</v>
      </c>
      <c r="AA1553">
        <v>1</v>
      </c>
      <c r="AB1553">
        <v>0</v>
      </c>
      <c r="AC1553" t="s">
        <v>1025</v>
      </c>
      <c r="AG1553">
        <v>0</v>
      </c>
      <c r="AI1553">
        <v>44.21903363</v>
      </c>
      <c r="AL1553">
        <v>-108.30221475</v>
      </c>
      <c r="AN1553" t="s">
        <v>1373</v>
      </c>
      <c r="AO1553">
        <v>2.908473097183569</v>
      </c>
      <c r="AP1553" t="s">
        <v>1523</v>
      </c>
      <c r="AQ1553">
        <v>2019</v>
      </c>
      <c r="AR1553">
        <v>59</v>
      </c>
    </row>
    <row r="1554" spans="1:44">
      <c r="A1554" t="s">
        <v>44</v>
      </c>
      <c r="C1554" s="2">
        <v>43726</v>
      </c>
      <c r="D1554" t="s">
        <v>54</v>
      </c>
      <c r="E1554">
        <v>120</v>
      </c>
      <c r="F1554" t="s">
        <v>149</v>
      </c>
      <c r="G1554" t="s">
        <v>280</v>
      </c>
      <c r="H1554">
        <v>0.125</v>
      </c>
      <c r="I1554">
        <v>3</v>
      </c>
      <c r="J1554">
        <v>2272.42993164</v>
      </c>
      <c r="K1554">
        <v>17</v>
      </c>
      <c r="L1554">
        <v>49</v>
      </c>
      <c r="M1554" t="s">
        <v>332</v>
      </c>
      <c r="N1554">
        <v>95</v>
      </c>
      <c r="O1554" t="s">
        <v>333</v>
      </c>
      <c r="P1554" t="s">
        <v>528</v>
      </c>
      <c r="Q1554" t="s">
        <v>865</v>
      </c>
      <c r="R1554" t="s">
        <v>954</v>
      </c>
      <c r="S1554" s="2">
        <v>43726</v>
      </c>
      <c r="T1554" t="s">
        <v>966</v>
      </c>
      <c r="U1554">
        <v>0</v>
      </c>
      <c r="V1554" t="s">
        <v>975</v>
      </c>
      <c r="X1554">
        <v>0</v>
      </c>
      <c r="AA1554">
        <v>1</v>
      </c>
      <c r="AB1554">
        <v>0</v>
      </c>
      <c r="AC1554" t="s">
        <v>1025</v>
      </c>
      <c r="AG1554">
        <v>0</v>
      </c>
      <c r="AI1554">
        <v>44.21903363</v>
      </c>
      <c r="AL1554">
        <v>-108.30221475</v>
      </c>
      <c r="AN1554" t="s">
        <v>1373</v>
      </c>
      <c r="AO1554">
        <v>2.908473097183569</v>
      </c>
      <c r="AP1554" t="s">
        <v>1523</v>
      </c>
      <c r="AQ1554">
        <v>2019</v>
      </c>
      <c r="AR1554">
        <v>59</v>
      </c>
    </row>
    <row r="1555" spans="1:44">
      <c r="A1555" t="s">
        <v>44</v>
      </c>
      <c r="C1555" s="2">
        <v>43726</v>
      </c>
      <c r="D1555" t="s">
        <v>54</v>
      </c>
      <c r="E1555">
        <v>120</v>
      </c>
      <c r="F1555" t="s">
        <v>149</v>
      </c>
      <c r="G1555" t="s">
        <v>280</v>
      </c>
      <c r="H1555">
        <v>0.125</v>
      </c>
      <c r="I1555">
        <v>3</v>
      </c>
      <c r="J1555">
        <v>320</v>
      </c>
      <c r="K1555">
        <v>5</v>
      </c>
      <c r="L1555">
        <v>49</v>
      </c>
      <c r="M1555" t="s">
        <v>332</v>
      </c>
      <c r="N1555">
        <v>95</v>
      </c>
      <c r="O1555" t="s">
        <v>333</v>
      </c>
      <c r="P1555" t="s">
        <v>530</v>
      </c>
      <c r="Q1555" t="s">
        <v>867</v>
      </c>
      <c r="R1555" t="s">
        <v>954</v>
      </c>
      <c r="S1555" s="2">
        <v>43726</v>
      </c>
      <c r="T1555" t="s">
        <v>966</v>
      </c>
      <c r="U1555">
        <v>0</v>
      </c>
      <c r="V1555" t="s">
        <v>975</v>
      </c>
      <c r="X1555">
        <v>0</v>
      </c>
      <c r="AA1555">
        <v>1</v>
      </c>
      <c r="AB1555">
        <v>0</v>
      </c>
      <c r="AC1555" t="s">
        <v>1025</v>
      </c>
      <c r="AG1555">
        <v>0</v>
      </c>
      <c r="AI1555">
        <v>44.24805205</v>
      </c>
      <c r="AL1555">
        <v>-108.30212358</v>
      </c>
      <c r="AN1555" t="s">
        <v>1374</v>
      </c>
      <c r="AO1555">
        <v>2.579423578407501</v>
      </c>
      <c r="AP1555" t="s">
        <v>1520</v>
      </c>
      <c r="AQ1555">
        <v>2019</v>
      </c>
      <c r="AR1555">
        <v>59</v>
      </c>
    </row>
    <row r="1556" spans="1:44">
      <c r="A1556" t="s">
        <v>44</v>
      </c>
      <c r="C1556" s="2">
        <v>43810</v>
      </c>
      <c r="D1556" t="s">
        <v>66</v>
      </c>
      <c r="E1556">
        <v>120</v>
      </c>
      <c r="F1556" t="s">
        <v>149</v>
      </c>
      <c r="G1556" t="s">
        <v>248</v>
      </c>
      <c r="H1556">
        <v>0.125</v>
      </c>
      <c r="I1556">
        <v>2</v>
      </c>
      <c r="J1556">
        <v>2237.04003906</v>
      </c>
      <c r="K1556">
        <v>19</v>
      </c>
      <c r="L1556">
        <v>49</v>
      </c>
      <c r="M1556" t="s">
        <v>332</v>
      </c>
      <c r="N1556">
        <v>95</v>
      </c>
      <c r="O1556" t="s">
        <v>333</v>
      </c>
      <c r="P1556" t="s">
        <v>433</v>
      </c>
      <c r="Q1556" t="s">
        <v>752</v>
      </c>
      <c r="R1556" t="s">
        <v>954</v>
      </c>
      <c r="S1556" s="2">
        <v>43810</v>
      </c>
      <c r="T1556" t="s">
        <v>966</v>
      </c>
      <c r="U1556">
        <v>0</v>
      </c>
      <c r="V1556" t="s">
        <v>975</v>
      </c>
      <c r="X1556">
        <v>0</v>
      </c>
      <c r="AA1556">
        <v>1</v>
      </c>
      <c r="AB1556">
        <v>0</v>
      </c>
      <c r="AC1556" t="s">
        <v>1030</v>
      </c>
      <c r="AG1556">
        <v>0</v>
      </c>
      <c r="AI1556">
        <v>44.20453766</v>
      </c>
      <c r="AL1556">
        <v>-108.32236453</v>
      </c>
      <c r="AN1556" t="s">
        <v>1370</v>
      </c>
      <c r="AO1556">
        <v>2.888849584157033</v>
      </c>
      <c r="AP1556" t="s">
        <v>1523</v>
      </c>
      <c r="AQ1556">
        <v>2019</v>
      </c>
      <c r="AR1556">
        <v>59</v>
      </c>
    </row>
    <row r="1557" spans="1:44">
      <c r="A1557" t="s">
        <v>44</v>
      </c>
      <c r="C1557" s="2">
        <v>43810</v>
      </c>
      <c r="D1557" t="s">
        <v>66</v>
      </c>
      <c r="E1557">
        <v>120</v>
      </c>
      <c r="F1557" t="s">
        <v>149</v>
      </c>
      <c r="G1557" t="s">
        <v>248</v>
      </c>
      <c r="H1557">
        <v>0.125</v>
      </c>
      <c r="I1557">
        <v>2</v>
      </c>
      <c r="J1557">
        <v>2237.04003906</v>
      </c>
      <c r="K1557">
        <v>19</v>
      </c>
      <c r="L1557">
        <v>49</v>
      </c>
      <c r="M1557" t="s">
        <v>332</v>
      </c>
      <c r="N1557">
        <v>95</v>
      </c>
      <c r="O1557" t="s">
        <v>333</v>
      </c>
      <c r="P1557" t="s">
        <v>433</v>
      </c>
      <c r="Q1557" t="s">
        <v>752</v>
      </c>
      <c r="R1557" t="s">
        <v>954</v>
      </c>
      <c r="S1557" s="2">
        <v>43810</v>
      </c>
      <c r="T1557" t="s">
        <v>966</v>
      </c>
      <c r="U1557">
        <v>0</v>
      </c>
      <c r="V1557" t="s">
        <v>975</v>
      </c>
      <c r="X1557">
        <v>0</v>
      </c>
      <c r="AA1557">
        <v>1</v>
      </c>
      <c r="AB1557">
        <v>0</v>
      </c>
      <c r="AC1557" t="s">
        <v>1030</v>
      </c>
      <c r="AG1557">
        <v>0</v>
      </c>
      <c r="AI1557">
        <v>44.20453766</v>
      </c>
      <c r="AL1557">
        <v>-108.32236453</v>
      </c>
      <c r="AN1557" t="s">
        <v>1370</v>
      </c>
      <c r="AO1557">
        <v>2.888849584157033</v>
      </c>
      <c r="AP1557" t="s">
        <v>1523</v>
      </c>
      <c r="AQ1557">
        <v>2019</v>
      </c>
      <c r="AR1557">
        <v>59</v>
      </c>
    </row>
    <row r="1558" spans="1:44">
      <c r="A1558" t="s">
        <v>44</v>
      </c>
      <c r="C1558" s="2">
        <v>43810</v>
      </c>
      <c r="D1558" t="s">
        <v>66</v>
      </c>
      <c r="E1558">
        <v>120</v>
      </c>
      <c r="F1558" t="s">
        <v>149</v>
      </c>
      <c r="G1558" t="s">
        <v>248</v>
      </c>
      <c r="H1558">
        <v>0.125</v>
      </c>
      <c r="I1558">
        <v>2</v>
      </c>
      <c r="J1558">
        <v>2237.04003906</v>
      </c>
      <c r="K1558">
        <v>19</v>
      </c>
      <c r="L1558">
        <v>49</v>
      </c>
      <c r="M1558" t="s">
        <v>332</v>
      </c>
      <c r="N1558">
        <v>95</v>
      </c>
      <c r="O1558" t="s">
        <v>333</v>
      </c>
      <c r="P1558" t="s">
        <v>433</v>
      </c>
      <c r="Q1558" t="s">
        <v>752</v>
      </c>
      <c r="R1558" t="s">
        <v>954</v>
      </c>
      <c r="S1558" s="2">
        <v>43810</v>
      </c>
      <c r="T1558" t="s">
        <v>966</v>
      </c>
      <c r="U1558">
        <v>0</v>
      </c>
      <c r="V1558" t="s">
        <v>975</v>
      </c>
      <c r="X1558">
        <v>0</v>
      </c>
      <c r="AA1558">
        <v>1</v>
      </c>
      <c r="AB1558">
        <v>0</v>
      </c>
      <c r="AC1558" t="s">
        <v>1030</v>
      </c>
      <c r="AG1558">
        <v>0</v>
      </c>
      <c r="AI1558">
        <v>44.20453766</v>
      </c>
      <c r="AL1558">
        <v>-108.32236453</v>
      </c>
      <c r="AN1558" t="s">
        <v>1370</v>
      </c>
      <c r="AO1558">
        <v>2.888849584157033</v>
      </c>
      <c r="AP1558" t="s">
        <v>1523</v>
      </c>
      <c r="AQ1558">
        <v>2019</v>
      </c>
      <c r="AR1558">
        <v>59</v>
      </c>
    </row>
    <row r="1559" spans="1:44">
      <c r="A1559" t="s">
        <v>44</v>
      </c>
      <c r="C1559" s="2">
        <v>43726</v>
      </c>
      <c r="D1559" t="s">
        <v>54</v>
      </c>
      <c r="E1559">
        <v>120</v>
      </c>
      <c r="F1559" t="s">
        <v>149</v>
      </c>
      <c r="G1559" t="s">
        <v>285</v>
      </c>
      <c r="H1559">
        <v>0.125</v>
      </c>
      <c r="I1559">
        <v>2</v>
      </c>
      <c r="J1559">
        <v>2352.86010742</v>
      </c>
      <c r="K1559">
        <v>6</v>
      </c>
      <c r="L1559">
        <v>49</v>
      </c>
      <c r="M1559" t="s">
        <v>332</v>
      </c>
      <c r="N1559">
        <v>95</v>
      </c>
      <c r="O1559" t="s">
        <v>333</v>
      </c>
      <c r="P1559" t="s">
        <v>434</v>
      </c>
      <c r="Q1559" t="s">
        <v>753</v>
      </c>
      <c r="R1559" t="s">
        <v>954</v>
      </c>
      <c r="S1559" s="2">
        <v>43726</v>
      </c>
      <c r="T1559" t="s">
        <v>966</v>
      </c>
      <c r="U1559">
        <v>0</v>
      </c>
      <c r="V1559" t="s">
        <v>975</v>
      </c>
      <c r="X1559">
        <v>0</v>
      </c>
      <c r="AA1559">
        <v>1</v>
      </c>
      <c r="AB1559">
        <v>0</v>
      </c>
      <c r="AC1559" t="s">
        <v>1031</v>
      </c>
      <c r="AG1559">
        <v>0</v>
      </c>
      <c r="AI1559">
        <v>44.24805958</v>
      </c>
      <c r="AL1559">
        <v>-108.32229644</v>
      </c>
      <c r="AN1559" t="s">
        <v>1369</v>
      </c>
      <c r="AO1559">
        <v>1.61470377404597</v>
      </c>
      <c r="AP1559" t="s">
        <v>1519</v>
      </c>
      <c r="AQ1559">
        <v>2019</v>
      </c>
      <c r="AR1559">
        <v>59</v>
      </c>
    </row>
    <row r="1560" spans="1:44">
      <c r="A1560" t="s">
        <v>44</v>
      </c>
      <c r="C1560" s="2">
        <v>43726</v>
      </c>
      <c r="D1560" t="s">
        <v>54</v>
      </c>
      <c r="E1560">
        <v>120</v>
      </c>
      <c r="F1560" t="s">
        <v>149</v>
      </c>
      <c r="G1560" t="s">
        <v>285</v>
      </c>
      <c r="H1560">
        <v>0.125</v>
      </c>
      <c r="I1560">
        <v>2</v>
      </c>
      <c r="J1560">
        <v>2352.86010742</v>
      </c>
      <c r="K1560">
        <v>5</v>
      </c>
      <c r="L1560">
        <v>49</v>
      </c>
      <c r="M1560" t="s">
        <v>332</v>
      </c>
      <c r="N1560">
        <v>95</v>
      </c>
      <c r="O1560" t="s">
        <v>333</v>
      </c>
      <c r="P1560" t="s">
        <v>434</v>
      </c>
      <c r="Q1560" t="s">
        <v>753</v>
      </c>
      <c r="R1560" t="s">
        <v>954</v>
      </c>
      <c r="S1560" s="2">
        <v>43726</v>
      </c>
      <c r="T1560" t="s">
        <v>966</v>
      </c>
      <c r="U1560">
        <v>0</v>
      </c>
      <c r="V1560" t="s">
        <v>975</v>
      </c>
      <c r="X1560">
        <v>0</v>
      </c>
      <c r="AA1560">
        <v>1</v>
      </c>
      <c r="AB1560">
        <v>0</v>
      </c>
      <c r="AC1560" t="s">
        <v>1031</v>
      </c>
      <c r="AG1560">
        <v>0</v>
      </c>
      <c r="AI1560">
        <v>44.24805205</v>
      </c>
      <c r="AL1560">
        <v>-108.30212358</v>
      </c>
      <c r="AN1560" t="s">
        <v>1374</v>
      </c>
      <c r="AO1560">
        <v>2.579423578407501</v>
      </c>
      <c r="AP1560" t="s">
        <v>1520</v>
      </c>
      <c r="AQ1560">
        <v>2019</v>
      </c>
      <c r="AR1560">
        <v>59</v>
      </c>
    </row>
    <row r="1561" spans="1:44">
      <c r="A1561" t="s">
        <v>44</v>
      </c>
      <c r="C1561" s="2">
        <v>43726</v>
      </c>
      <c r="D1561" t="s">
        <v>54</v>
      </c>
      <c r="E1561">
        <v>120</v>
      </c>
      <c r="F1561" t="s">
        <v>149</v>
      </c>
      <c r="G1561" t="s">
        <v>285</v>
      </c>
      <c r="H1561">
        <v>0.125</v>
      </c>
      <c r="I1561">
        <v>2</v>
      </c>
      <c r="J1561">
        <v>2352.86010742</v>
      </c>
      <c r="K1561">
        <v>5</v>
      </c>
      <c r="L1561">
        <v>49</v>
      </c>
      <c r="M1561" t="s">
        <v>332</v>
      </c>
      <c r="N1561">
        <v>95</v>
      </c>
      <c r="O1561" t="s">
        <v>333</v>
      </c>
      <c r="P1561" t="s">
        <v>434</v>
      </c>
      <c r="Q1561" t="s">
        <v>753</v>
      </c>
      <c r="R1561" t="s">
        <v>954</v>
      </c>
      <c r="S1561" s="2">
        <v>43726</v>
      </c>
      <c r="T1561" t="s">
        <v>966</v>
      </c>
      <c r="U1561">
        <v>0</v>
      </c>
      <c r="V1561" t="s">
        <v>975</v>
      </c>
      <c r="X1561">
        <v>0</v>
      </c>
      <c r="AA1561">
        <v>1</v>
      </c>
      <c r="AB1561">
        <v>0</v>
      </c>
      <c r="AC1561" t="s">
        <v>1031</v>
      </c>
      <c r="AG1561">
        <v>0</v>
      </c>
      <c r="AI1561">
        <v>44.24805205</v>
      </c>
      <c r="AL1561">
        <v>-108.30212358</v>
      </c>
      <c r="AN1561" t="s">
        <v>1374</v>
      </c>
      <c r="AO1561">
        <v>2.579423578407501</v>
      </c>
      <c r="AP1561" t="s">
        <v>1520</v>
      </c>
      <c r="AQ1561">
        <v>2019</v>
      </c>
      <c r="AR1561">
        <v>59</v>
      </c>
    </row>
    <row r="1562" spans="1:44">
      <c r="A1562" t="s">
        <v>44</v>
      </c>
      <c r="C1562" s="2">
        <v>43726</v>
      </c>
      <c r="D1562" t="s">
        <v>54</v>
      </c>
      <c r="E1562">
        <v>120</v>
      </c>
      <c r="F1562" t="s">
        <v>149</v>
      </c>
      <c r="G1562" t="s">
        <v>285</v>
      </c>
      <c r="H1562">
        <v>0.125</v>
      </c>
      <c r="I1562">
        <v>2</v>
      </c>
      <c r="J1562">
        <v>2352.86010742</v>
      </c>
      <c r="K1562">
        <v>6</v>
      </c>
      <c r="L1562">
        <v>49</v>
      </c>
      <c r="M1562" t="s">
        <v>332</v>
      </c>
      <c r="N1562">
        <v>95</v>
      </c>
      <c r="O1562" t="s">
        <v>333</v>
      </c>
      <c r="P1562" t="s">
        <v>434</v>
      </c>
      <c r="Q1562" t="s">
        <v>753</v>
      </c>
      <c r="R1562" t="s">
        <v>954</v>
      </c>
      <c r="S1562" s="2">
        <v>43726</v>
      </c>
      <c r="T1562" t="s">
        <v>966</v>
      </c>
      <c r="U1562">
        <v>0</v>
      </c>
      <c r="V1562" t="s">
        <v>975</v>
      </c>
      <c r="X1562">
        <v>0</v>
      </c>
      <c r="AA1562">
        <v>1</v>
      </c>
      <c r="AB1562">
        <v>0</v>
      </c>
      <c r="AC1562" t="s">
        <v>1031</v>
      </c>
      <c r="AG1562">
        <v>0</v>
      </c>
      <c r="AI1562">
        <v>44.24805958</v>
      </c>
      <c r="AL1562">
        <v>-108.32229644</v>
      </c>
      <c r="AN1562" t="s">
        <v>1369</v>
      </c>
      <c r="AO1562">
        <v>1.61470377404597</v>
      </c>
      <c r="AP1562" t="s">
        <v>1519</v>
      </c>
      <c r="AQ1562">
        <v>2019</v>
      </c>
      <c r="AR1562">
        <v>59</v>
      </c>
    </row>
    <row r="1563" spans="1:44">
      <c r="A1563" t="s">
        <v>44</v>
      </c>
      <c r="C1563" s="2">
        <v>43726</v>
      </c>
      <c r="D1563" t="s">
        <v>54</v>
      </c>
      <c r="E1563">
        <v>120</v>
      </c>
      <c r="F1563" t="s">
        <v>149</v>
      </c>
      <c r="G1563" t="s">
        <v>285</v>
      </c>
      <c r="H1563">
        <v>0.125</v>
      </c>
      <c r="I1563">
        <v>2</v>
      </c>
      <c r="J1563">
        <v>2352.86010742</v>
      </c>
      <c r="K1563">
        <v>5</v>
      </c>
      <c r="L1563">
        <v>49</v>
      </c>
      <c r="M1563" t="s">
        <v>332</v>
      </c>
      <c r="N1563">
        <v>95</v>
      </c>
      <c r="O1563" t="s">
        <v>333</v>
      </c>
      <c r="P1563" t="s">
        <v>434</v>
      </c>
      <c r="Q1563" t="s">
        <v>753</v>
      </c>
      <c r="R1563" t="s">
        <v>954</v>
      </c>
      <c r="S1563" s="2">
        <v>43726</v>
      </c>
      <c r="T1563" t="s">
        <v>966</v>
      </c>
      <c r="U1563">
        <v>0</v>
      </c>
      <c r="V1563" t="s">
        <v>975</v>
      </c>
      <c r="X1563">
        <v>0</v>
      </c>
      <c r="AA1563">
        <v>1</v>
      </c>
      <c r="AB1563">
        <v>0</v>
      </c>
      <c r="AC1563" t="s">
        <v>1031</v>
      </c>
      <c r="AG1563">
        <v>0</v>
      </c>
      <c r="AI1563">
        <v>44.24805205</v>
      </c>
      <c r="AL1563">
        <v>-108.30212358</v>
      </c>
      <c r="AN1563" t="s">
        <v>1374</v>
      </c>
      <c r="AO1563">
        <v>2.579423578407501</v>
      </c>
      <c r="AP1563" t="s">
        <v>1520</v>
      </c>
      <c r="AQ1563">
        <v>2019</v>
      </c>
      <c r="AR1563">
        <v>59</v>
      </c>
    </row>
    <row r="1564" spans="1:44">
      <c r="A1564" t="s">
        <v>44</v>
      </c>
      <c r="C1564" s="2">
        <v>43726</v>
      </c>
      <c r="D1564" t="s">
        <v>54</v>
      </c>
      <c r="E1564">
        <v>120</v>
      </c>
      <c r="F1564" t="s">
        <v>149</v>
      </c>
      <c r="G1564" t="s">
        <v>285</v>
      </c>
      <c r="H1564">
        <v>0.125</v>
      </c>
      <c r="I1564">
        <v>2</v>
      </c>
      <c r="J1564">
        <v>2352.86010742</v>
      </c>
      <c r="K1564">
        <v>6</v>
      </c>
      <c r="L1564">
        <v>49</v>
      </c>
      <c r="M1564" t="s">
        <v>332</v>
      </c>
      <c r="N1564">
        <v>95</v>
      </c>
      <c r="O1564" t="s">
        <v>333</v>
      </c>
      <c r="P1564" t="s">
        <v>434</v>
      </c>
      <c r="Q1564" t="s">
        <v>753</v>
      </c>
      <c r="R1564" t="s">
        <v>954</v>
      </c>
      <c r="S1564" s="2">
        <v>43726</v>
      </c>
      <c r="T1564" t="s">
        <v>966</v>
      </c>
      <c r="U1564">
        <v>0</v>
      </c>
      <c r="V1564" t="s">
        <v>975</v>
      </c>
      <c r="X1564">
        <v>0</v>
      </c>
      <c r="AA1564">
        <v>1</v>
      </c>
      <c r="AB1564">
        <v>0</v>
      </c>
      <c r="AC1564" t="s">
        <v>1031</v>
      </c>
      <c r="AG1564">
        <v>0</v>
      </c>
      <c r="AI1564">
        <v>44.24805958</v>
      </c>
      <c r="AL1564">
        <v>-108.32229644</v>
      </c>
      <c r="AN1564" t="s">
        <v>1369</v>
      </c>
      <c r="AO1564">
        <v>1.61470377404597</v>
      </c>
      <c r="AP1564" t="s">
        <v>1519</v>
      </c>
      <c r="AQ1564">
        <v>2019</v>
      </c>
      <c r="AR1564">
        <v>59</v>
      </c>
    </row>
    <row r="1565" spans="1:44">
      <c r="A1565" t="s">
        <v>44</v>
      </c>
      <c r="C1565" s="2">
        <v>43726</v>
      </c>
      <c r="D1565" t="s">
        <v>54</v>
      </c>
      <c r="E1565">
        <v>120</v>
      </c>
      <c r="F1565" t="s">
        <v>149</v>
      </c>
      <c r="G1565" t="s">
        <v>280</v>
      </c>
      <c r="H1565">
        <v>0.125</v>
      </c>
      <c r="I1565">
        <v>3</v>
      </c>
      <c r="J1565">
        <v>635.79998779</v>
      </c>
      <c r="K1565">
        <v>18</v>
      </c>
      <c r="L1565">
        <v>49</v>
      </c>
      <c r="M1565" t="s">
        <v>332</v>
      </c>
      <c r="N1565">
        <v>95</v>
      </c>
      <c r="O1565" t="s">
        <v>333</v>
      </c>
      <c r="P1565" t="s">
        <v>527</v>
      </c>
      <c r="Q1565" t="s">
        <v>864</v>
      </c>
      <c r="R1565" t="s">
        <v>954</v>
      </c>
      <c r="S1565" s="2">
        <v>43726</v>
      </c>
      <c r="T1565" t="s">
        <v>966</v>
      </c>
      <c r="U1565">
        <v>0</v>
      </c>
      <c r="V1565" t="s">
        <v>975</v>
      </c>
      <c r="X1565">
        <v>0</v>
      </c>
      <c r="AA1565">
        <v>1</v>
      </c>
      <c r="AB1565">
        <v>0</v>
      </c>
      <c r="AC1565" t="s">
        <v>1025</v>
      </c>
      <c r="AG1565">
        <v>0</v>
      </c>
      <c r="AI1565">
        <v>44.21903734</v>
      </c>
      <c r="AL1565">
        <v>-108.32234183</v>
      </c>
      <c r="AN1565" t="s">
        <v>1367</v>
      </c>
      <c r="AO1565">
        <v>2.127257688236447</v>
      </c>
      <c r="AP1565" t="s">
        <v>1519</v>
      </c>
      <c r="AQ1565">
        <v>2019</v>
      </c>
      <c r="AR1565">
        <v>64</v>
      </c>
    </row>
    <row r="1566" spans="1:44">
      <c r="A1566" t="s">
        <v>44</v>
      </c>
      <c r="C1566" s="2">
        <v>43726</v>
      </c>
      <c r="D1566" t="s">
        <v>54</v>
      </c>
      <c r="E1566">
        <v>120</v>
      </c>
      <c r="F1566" t="s">
        <v>149</v>
      </c>
      <c r="G1566" t="s">
        <v>280</v>
      </c>
      <c r="H1566">
        <v>0.125</v>
      </c>
      <c r="I1566">
        <v>3</v>
      </c>
      <c r="J1566">
        <v>635.79998779</v>
      </c>
      <c r="K1566">
        <v>18</v>
      </c>
      <c r="L1566">
        <v>49</v>
      </c>
      <c r="M1566" t="s">
        <v>332</v>
      </c>
      <c r="N1566">
        <v>95</v>
      </c>
      <c r="O1566" t="s">
        <v>333</v>
      </c>
      <c r="P1566" t="s">
        <v>527</v>
      </c>
      <c r="Q1566" t="s">
        <v>864</v>
      </c>
      <c r="R1566" t="s">
        <v>954</v>
      </c>
      <c r="S1566" s="2">
        <v>43726</v>
      </c>
      <c r="T1566" t="s">
        <v>966</v>
      </c>
      <c r="U1566">
        <v>0</v>
      </c>
      <c r="V1566" t="s">
        <v>975</v>
      </c>
      <c r="X1566">
        <v>0</v>
      </c>
      <c r="AA1566">
        <v>1</v>
      </c>
      <c r="AB1566">
        <v>0</v>
      </c>
      <c r="AC1566" t="s">
        <v>1025</v>
      </c>
      <c r="AG1566">
        <v>0</v>
      </c>
      <c r="AI1566">
        <v>44.21903734</v>
      </c>
      <c r="AL1566">
        <v>-108.32234183</v>
      </c>
      <c r="AN1566" t="s">
        <v>1367</v>
      </c>
      <c r="AO1566">
        <v>2.127257688236447</v>
      </c>
      <c r="AP1566" t="s">
        <v>1519</v>
      </c>
      <c r="AQ1566">
        <v>2019</v>
      </c>
      <c r="AR1566">
        <v>64</v>
      </c>
    </row>
    <row r="1567" spans="1:44">
      <c r="A1567" t="s">
        <v>44</v>
      </c>
      <c r="C1567" s="2">
        <v>43726</v>
      </c>
      <c r="D1567" t="s">
        <v>54</v>
      </c>
      <c r="E1567">
        <v>120</v>
      </c>
      <c r="F1567" t="s">
        <v>149</v>
      </c>
      <c r="G1567" t="s">
        <v>280</v>
      </c>
      <c r="H1567">
        <v>0.125</v>
      </c>
      <c r="I1567">
        <v>3</v>
      </c>
      <c r="J1567">
        <v>635.79998779</v>
      </c>
      <c r="K1567">
        <v>18</v>
      </c>
      <c r="L1567">
        <v>49</v>
      </c>
      <c r="M1567" t="s">
        <v>332</v>
      </c>
      <c r="N1567">
        <v>95</v>
      </c>
      <c r="O1567" t="s">
        <v>333</v>
      </c>
      <c r="P1567" t="s">
        <v>527</v>
      </c>
      <c r="Q1567" t="s">
        <v>864</v>
      </c>
      <c r="R1567" t="s">
        <v>954</v>
      </c>
      <c r="S1567" s="2">
        <v>43726</v>
      </c>
      <c r="T1567" t="s">
        <v>966</v>
      </c>
      <c r="U1567">
        <v>0</v>
      </c>
      <c r="V1567" t="s">
        <v>975</v>
      </c>
      <c r="X1567">
        <v>0</v>
      </c>
      <c r="AA1567">
        <v>1</v>
      </c>
      <c r="AB1567">
        <v>0</v>
      </c>
      <c r="AC1567" t="s">
        <v>1025</v>
      </c>
      <c r="AG1567">
        <v>0</v>
      </c>
      <c r="AI1567">
        <v>44.21903734</v>
      </c>
      <c r="AL1567">
        <v>-108.32234183</v>
      </c>
      <c r="AN1567" t="s">
        <v>1367</v>
      </c>
      <c r="AO1567">
        <v>2.127257688236447</v>
      </c>
      <c r="AP1567" t="s">
        <v>1519</v>
      </c>
      <c r="AQ1567">
        <v>2019</v>
      </c>
      <c r="AR1567">
        <v>64</v>
      </c>
    </row>
    <row r="1568" spans="1:44">
      <c r="A1568" t="s">
        <v>44</v>
      </c>
      <c r="C1568" s="2">
        <v>43726</v>
      </c>
      <c r="D1568" t="s">
        <v>54</v>
      </c>
      <c r="E1568">
        <v>120</v>
      </c>
      <c r="F1568" t="s">
        <v>149</v>
      </c>
      <c r="G1568" t="s">
        <v>280</v>
      </c>
      <c r="H1568">
        <v>0.125</v>
      </c>
      <c r="I1568">
        <v>3</v>
      </c>
      <c r="J1568">
        <v>2272.42993164</v>
      </c>
      <c r="K1568">
        <v>7</v>
      </c>
      <c r="L1568">
        <v>49</v>
      </c>
      <c r="M1568" t="s">
        <v>332</v>
      </c>
      <c r="N1568">
        <v>95</v>
      </c>
      <c r="O1568" t="s">
        <v>333</v>
      </c>
      <c r="P1568" t="s">
        <v>528</v>
      </c>
      <c r="Q1568" t="s">
        <v>865</v>
      </c>
      <c r="R1568" t="s">
        <v>954</v>
      </c>
      <c r="S1568" s="2">
        <v>43726</v>
      </c>
      <c r="T1568" t="s">
        <v>966</v>
      </c>
      <c r="U1568">
        <v>0</v>
      </c>
      <c r="V1568" t="s">
        <v>975</v>
      </c>
      <c r="X1568">
        <v>0</v>
      </c>
      <c r="AA1568">
        <v>1</v>
      </c>
      <c r="AB1568">
        <v>0</v>
      </c>
      <c r="AC1568" t="s">
        <v>1025</v>
      </c>
      <c r="AG1568">
        <v>0</v>
      </c>
      <c r="AI1568">
        <v>44.2335332</v>
      </c>
      <c r="AL1568">
        <v>-108.32228098</v>
      </c>
      <c r="AN1568" t="s">
        <v>1368</v>
      </c>
      <c r="AO1568">
        <v>2.978601265879795</v>
      </c>
      <c r="AP1568" t="s">
        <v>1519</v>
      </c>
      <c r="AQ1568">
        <v>2019</v>
      </c>
      <c r="AR1568">
        <v>64</v>
      </c>
    </row>
    <row r="1569" spans="1:44">
      <c r="A1569" t="s">
        <v>44</v>
      </c>
      <c r="C1569" s="2">
        <v>43726</v>
      </c>
      <c r="D1569" t="s">
        <v>54</v>
      </c>
      <c r="E1569">
        <v>120</v>
      </c>
      <c r="F1569" t="s">
        <v>149</v>
      </c>
      <c r="G1569" t="s">
        <v>280</v>
      </c>
      <c r="H1569">
        <v>0.125</v>
      </c>
      <c r="I1569">
        <v>3</v>
      </c>
      <c r="J1569">
        <v>2272.42993164</v>
      </c>
      <c r="K1569">
        <v>7</v>
      </c>
      <c r="L1569">
        <v>49</v>
      </c>
      <c r="M1569" t="s">
        <v>332</v>
      </c>
      <c r="N1569">
        <v>95</v>
      </c>
      <c r="O1569" t="s">
        <v>333</v>
      </c>
      <c r="P1569" t="s">
        <v>528</v>
      </c>
      <c r="Q1569" t="s">
        <v>865</v>
      </c>
      <c r="R1569" t="s">
        <v>954</v>
      </c>
      <c r="S1569" s="2">
        <v>43726</v>
      </c>
      <c r="T1569" t="s">
        <v>966</v>
      </c>
      <c r="U1569">
        <v>0</v>
      </c>
      <c r="V1569" t="s">
        <v>975</v>
      </c>
      <c r="X1569">
        <v>0</v>
      </c>
      <c r="AA1569">
        <v>1</v>
      </c>
      <c r="AB1569">
        <v>0</v>
      </c>
      <c r="AC1569" t="s">
        <v>1025</v>
      </c>
      <c r="AG1569">
        <v>0</v>
      </c>
      <c r="AI1569">
        <v>44.2335332</v>
      </c>
      <c r="AL1569">
        <v>-108.32228098</v>
      </c>
      <c r="AN1569" t="s">
        <v>1368</v>
      </c>
      <c r="AO1569">
        <v>2.978601265879795</v>
      </c>
      <c r="AP1569" t="s">
        <v>1519</v>
      </c>
      <c r="AQ1569">
        <v>2019</v>
      </c>
      <c r="AR1569">
        <v>64</v>
      </c>
    </row>
    <row r="1570" spans="1:44">
      <c r="A1570" t="s">
        <v>44</v>
      </c>
      <c r="C1570" s="2">
        <v>43726</v>
      </c>
      <c r="D1570" t="s">
        <v>54</v>
      </c>
      <c r="E1570">
        <v>120</v>
      </c>
      <c r="F1570" t="s">
        <v>149</v>
      </c>
      <c r="G1570" t="s">
        <v>280</v>
      </c>
      <c r="H1570">
        <v>0.125</v>
      </c>
      <c r="I1570">
        <v>3</v>
      </c>
      <c r="J1570">
        <v>2272.42993164</v>
      </c>
      <c r="K1570">
        <v>7</v>
      </c>
      <c r="L1570">
        <v>49</v>
      </c>
      <c r="M1570" t="s">
        <v>332</v>
      </c>
      <c r="N1570">
        <v>95</v>
      </c>
      <c r="O1570" t="s">
        <v>333</v>
      </c>
      <c r="P1570" t="s">
        <v>528</v>
      </c>
      <c r="Q1570" t="s">
        <v>865</v>
      </c>
      <c r="R1570" t="s">
        <v>954</v>
      </c>
      <c r="S1570" s="2">
        <v>43726</v>
      </c>
      <c r="T1570" t="s">
        <v>966</v>
      </c>
      <c r="U1570">
        <v>0</v>
      </c>
      <c r="V1570" t="s">
        <v>975</v>
      </c>
      <c r="X1570">
        <v>0</v>
      </c>
      <c r="AA1570">
        <v>1</v>
      </c>
      <c r="AB1570">
        <v>0</v>
      </c>
      <c r="AC1570" t="s">
        <v>1025</v>
      </c>
      <c r="AG1570">
        <v>0</v>
      </c>
      <c r="AI1570">
        <v>44.2335332</v>
      </c>
      <c r="AL1570">
        <v>-108.32228098</v>
      </c>
      <c r="AN1570" t="s">
        <v>1368</v>
      </c>
      <c r="AO1570">
        <v>2.978601265879795</v>
      </c>
      <c r="AP1570" t="s">
        <v>1519</v>
      </c>
      <c r="AQ1570">
        <v>2019</v>
      </c>
      <c r="AR1570">
        <v>64</v>
      </c>
    </row>
    <row r="1571" spans="1:44">
      <c r="A1571" t="s">
        <v>44</v>
      </c>
      <c r="C1571" s="2">
        <v>43726</v>
      </c>
      <c r="D1571" t="s">
        <v>54</v>
      </c>
      <c r="E1571">
        <v>120</v>
      </c>
      <c r="F1571" t="s">
        <v>149</v>
      </c>
      <c r="G1571" t="s">
        <v>280</v>
      </c>
      <c r="H1571">
        <v>0.125</v>
      </c>
      <c r="I1571">
        <v>3</v>
      </c>
      <c r="J1571">
        <v>2272.42993164</v>
      </c>
      <c r="K1571">
        <v>17</v>
      </c>
      <c r="L1571">
        <v>49</v>
      </c>
      <c r="M1571" t="s">
        <v>332</v>
      </c>
      <c r="N1571">
        <v>95</v>
      </c>
      <c r="O1571" t="s">
        <v>333</v>
      </c>
      <c r="P1571" t="s">
        <v>528</v>
      </c>
      <c r="Q1571" t="s">
        <v>865</v>
      </c>
      <c r="R1571" t="s">
        <v>954</v>
      </c>
      <c r="S1571" s="2">
        <v>43726</v>
      </c>
      <c r="T1571" t="s">
        <v>966</v>
      </c>
      <c r="U1571">
        <v>0</v>
      </c>
      <c r="V1571" t="s">
        <v>975</v>
      </c>
      <c r="X1571">
        <v>0</v>
      </c>
      <c r="AA1571">
        <v>1</v>
      </c>
      <c r="AB1571">
        <v>0</v>
      </c>
      <c r="AC1571" t="s">
        <v>1025</v>
      </c>
      <c r="AG1571">
        <v>0</v>
      </c>
      <c r="AI1571">
        <v>44.21903363</v>
      </c>
      <c r="AL1571">
        <v>-108.30221475</v>
      </c>
      <c r="AN1571" t="s">
        <v>1373</v>
      </c>
      <c r="AO1571">
        <v>2.858314136940749</v>
      </c>
      <c r="AP1571" t="s">
        <v>1519</v>
      </c>
      <c r="AQ1571">
        <v>2019</v>
      </c>
      <c r="AR1571">
        <v>64</v>
      </c>
    </row>
    <row r="1572" spans="1:44">
      <c r="A1572" t="s">
        <v>44</v>
      </c>
      <c r="C1572" s="2">
        <v>43726</v>
      </c>
      <c r="D1572" t="s">
        <v>54</v>
      </c>
      <c r="E1572">
        <v>120</v>
      </c>
      <c r="F1572" t="s">
        <v>149</v>
      </c>
      <c r="G1572" t="s">
        <v>280</v>
      </c>
      <c r="H1572">
        <v>0.125</v>
      </c>
      <c r="I1572">
        <v>3</v>
      </c>
      <c r="J1572">
        <v>2272.42993164</v>
      </c>
      <c r="K1572">
        <v>17</v>
      </c>
      <c r="L1572">
        <v>49</v>
      </c>
      <c r="M1572" t="s">
        <v>332</v>
      </c>
      <c r="N1572">
        <v>95</v>
      </c>
      <c r="O1572" t="s">
        <v>333</v>
      </c>
      <c r="P1572" t="s">
        <v>528</v>
      </c>
      <c r="Q1572" t="s">
        <v>865</v>
      </c>
      <c r="R1572" t="s">
        <v>954</v>
      </c>
      <c r="S1572" s="2">
        <v>43726</v>
      </c>
      <c r="T1572" t="s">
        <v>966</v>
      </c>
      <c r="U1572">
        <v>0</v>
      </c>
      <c r="V1572" t="s">
        <v>975</v>
      </c>
      <c r="X1572">
        <v>0</v>
      </c>
      <c r="AA1572">
        <v>1</v>
      </c>
      <c r="AB1572">
        <v>0</v>
      </c>
      <c r="AC1572" t="s">
        <v>1025</v>
      </c>
      <c r="AG1572">
        <v>0</v>
      </c>
      <c r="AI1572">
        <v>44.21903363</v>
      </c>
      <c r="AL1572">
        <v>-108.30221475</v>
      </c>
      <c r="AN1572" t="s">
        <v>1373</v>
      </c>
      <c r="AO1572">
        <v>2.858314136940749</v>
      </c>
      <c r="AP1572" t="s">
        <v>1519</v>
      </c>
      <c r="AQ1572">
        <v>2019</v>
      </c>
      <c r="AR1572">
        <v>64</v>
      </c>
    </row>
    <row r="1573" spans="1:44">
      <c r="A1573" t="s">
        <v>44</v>
      </c>
      <c r="C1573" s="2">
        <v>43726</v>
      </c>
      <c r="D1573" t="s">
        <v>54</v>
      </c>
      <c r="E1573">
        <v>120</v>
      </c>
      <c r="F1573" t="s">
        <v>149</v>
      </c>
      <c r="G1573" t="s">
        <v>280</v>
      </c>
      <c r="H1573">
        <v>0.125</v>
      </c>
      <c r="I1573">
        <v>3</v>
      </c>
      <c r="J1573">
        <v>2272.42993164</v>
      </c>
      <c r="K1573">
        <v>17</v>
      </c>
      <c r="L1573">
        <v>49</v>
      </c>
      <c r="M1573" t="s">
        <v>332</v>
      </c>
      <c r="N1573">
        <v>95</v>
      </c>
      <c r="O1573" t="s">
        <v>333</v>
      </c>
      <c r="P1573" t="s">
        <v>528</v>
      </c>
      <c r="Q1573" t="s">
        <v>865</v>
      </c>
      <c r="R1573" t="s">
        <v>954</v>
      </c>
      <c r="S1573" s="2">
        <v>43726</v>
      </c>
      <c r="T1573" t="s">
        <v>966</v>
      </c>
      <c r="U1573">
        <v>0</v>
      </c>
      <c r="V1573" t="s">
        <v>975</v>
      </c>
      <c r="X1573">
        <v>0</v>
      </c>
      <c r="AA1573">
        <v>1</v>
      </c>
      <c r="AB1573">
        <v>0</v>
      </c>
      <c r="AC1573" t="s">
        <v>1025</v>
      </c>
      <c r="AG1573">
        <v>0</v>
      </c>
      <c r="AI1573">
        <v>44.21903363</v>
      </c>
      <c r="AL1573">
        <v>-108.30221475</v>
      </c>
      <c r="AN1573" t="s">
        <v>1373</v>
      </c>
      <c r="AO1573">
        <v>2.858314136940749</v>
      </c>
      <c r="AP1573" t="s">
        <v>1519</v>
      </c>
      <c r="AQ1573">
        <v>2019</v>
      </c>
      <c r="AR1573">
        <v>64</v>
      </c>
    </row>
    <row r="1574" spans="1:44">
      <c r="A1574" t="s">
        <v>44</v>
      </c>
      <c r="C1574" s="2">
        <v>43726</v>
      </c>
      <c r="D1574" t="s">
        <v>54</v>
      </c>
      <c r="E1574">
        <v>120</v>
      </c>
      <c r="F1574" t="s">
        <v>149</v>
      </c>
      <c r="G1574" t="s">
        <v>280</v>
      </c>
      <c r="H1574">
        <v>0.125</v>
      </c>
      <c r="I1574">
        <v>3</v>
      </c>
      <c r="J1574">
        <v>2272.42993164</v>
      </c>
      <c r="K1574">
        <v>17</v>
      </c>
      <c r="L1574">
        <v>49</v>
      </c>
      <c r="M1574" t="s">
        <v>332</v>
      </c>
      <c r="N1574">
        <v>95</v>
      </c>
      <c r="O1574" t="s">
        <v>333</v>
      </c>
      <c r="P1574" t="s">
        <v>528</v>
      </c>
      <c r="Q1574" t="s">
        <v>865</v>
      </c>
      <c r="R1574" t="s">
        <v>954</v>
      </c>
      <c r="S1574" s="2">
        <v>43726</v>
      </c>
      <c r="T1574" t="s">
        <v>966</v>
      </c>
      <c r="U1574">
        <v>0</v>
      </c>
      <c r="V1574" t="s">
        <v>975</v>
      </c>
      <c r="X1574">
        <v>0</v>
      </c>
      <c r="AA1574">
        <v>1</v>
      </c>
      <c r="AB1574">
        <v>0</v>
      </c>
      <c r="AC1574" t="s">
        <v>1025</v>
      </c>
      <c r="AG1574">
        <v>0</v>
      </c>
      <c r="AI1574">
        <v>44.21903363</v>
      </c>
      <c r="AL1574">
        <v>-108.30221475</v>
      </c>
      <c r="AN1574" t="s">
        <v>1373</v>
      </c>
      <c r="AO1574">
        <v>2.858314136940749</v>
      </c>
      <c r="AP1574" t="s">
        <v>1519</v>
      </c>
      <c r="AQ1574">
        <v>2019</v>
      </c>
      <c r="AR1574">
        <v>64</v>
      </c>
    </row>
    <row r="1575" spans="1:44">
      <c r="A1575" t="s">
        <v>44</v>
      </c>
      <c r="C1575" s="2">
        <v>43726</v>
      </c>
      <c r="D1575" t="s">
        <v>54</v>
      </c>
      <c r="E1575">
        <v>120</v>
      </c>
      <c r="F1575" t="s">
        <v>149</v>
      </c>
      <c r="G1575" t="s">
        <v>280</v>
      </c>
      <c r="H1575">
        <v>0.125</v>
      </c>
      <c r="I1575">
        <v>3</v>
      </c>
      <c r="J1575">
        <v>2272.42993164</v>
      </c>
      <c r="K1575">
        <v>17</v>
      </c>
      <c r="L1575">
        <v>49</v>
      </c>
      <c r="M1575" t="s">
        <v>332</v>
      </c>
      <c r="N1575">
        <v>95</v>
      </c>
      <c r="O1575" t="s">
        <v>333</v>
      </c>
      <c r="P1575" t="s">
        <v>528</v>
      </c>
      <c r="Q1575" t="s">
        <v>865</v>
      </c>
      <c r="R1575" t="s">
        <v>954</v>
      </c>
      <c r="S1575" s="2">
        <v>43726</v>
      </c>
      <c r="T1575" t="s">
        <v>966</v>
      </c>
      <c r="U1575">
        <v>0</v>
      </c>
      <c r="V1575" t="s">
        <v>975</v>
      </c>
      <c r="X1575">
        <v>0</v>
      </c>
      <c r="AA1575">
        <v>1</v>
      </c>
      <c r="AB1575">
        <v>0</v>
      </c>
      <c r="AC1575" t="s">
        <v>1025</v>
      </c>
      <c r="AG1575">
        <v>0</v>
      </c>
      <c r="AI1575">
        <v>44.21903363</v>
      </c>
      <c r="AL1575">
        <v>-108.30221475</v>
      </c>
      <c r="AN1575" t="s">
        <v>1373</v>
      </c>
      <c r="AO1575">
        <v>2.858314136940749</v>
      </c>
      <c r="AP1575" t="s">
        <v>1519</v>
      </c>
      <c r="AQ1575">
        <v>2019</v>
      </c>
      <c r="AR1575">
        <v>64</v>
      </c>
    </row>
    <row r="1576" spans="1:44">
      <c r="A1576" t="s">
        <v>44</v>
      </c>
      <c r="C1576" s="2">
        <v>43726</v>
      </c>
      <c r="D1576" t="s">
        <v>54</v>
      </c>
      <c r="E1576">
        <v>120</v>
      </c>
      <c r="F1576" t="s">
        <v>149</v>
      </c>
      <c r="G1576" t="s">
        <v>280</v>
      </c>
      <c r="H1576">
        <v>0.125</v>
      </c>
      <c r="I1576">
        <v>3</v>
      </c>
      <c r="J1576">
        <v>2272.42993164</v>
      </c>
      <c r="K1576">
        <v>17</v>
      </c>
      <c r="L1576">
        <v>49</v>
      </c>
      <c r="M1576" t="s">
        <v>332</v>
      </c>
      <c r="N1576">
        <v>95</v>
      </c>
      <c r="O1576" t="s">
        <v>333</v>
      </c>
      <c r="P1576" t="s">
        <v>528</v>
      </c>
      <c r="Q1576" t="s">
        <v>865</v>
      </c>
      <c r="R1576" t="s">
        <v>954</v>
      </c>
      <c r="S1576" s="2">
        <v>43726</v>
      </c>
      <c r="T1576" t="s">
        <v>966</v>
      </c>
      <c r="U1576">
        <v>0</v>
      </c>
      <c r="V1576" t="s">
        <v>975</v>
      </c>
      <c r="X1576">
        <v>0</v>
      </c>
      <c r="AA1576">
        <v>1</v>
      </c>
      <c r="AB1576">
        <v>0</v>
      </c>
      <c r="AC1576" t="s">
        <v>1025</v>
      </c>
      <c r="AG1576">
        <v>0</v>
      </c>
      <c r="AI1576">
        <v>44.21903363</v>
      </c>
      <c r="AL1576">
        <v>-108.30221475</v>
      </c>
      <c r="AN1576" t="s">
        <v>1373</v>
      </c>
      <c r="AO1576">
        <v>2.858314136940749</v>
      </c>
      <c r="AP1576" t="s">
        <v>1519</v>
      </c>
      <c r="AQ1576">
        <v>2019</v>
      </c>
      <c r="AR1576">
        <v>64</v>
      </c>
    </row>
    <row r="1577" spans="1:44">
      <c r="A1577" t="s">
        <v>44</v>
      </c>
      <c r="C1577" s="2">
        <v>43726</v>
      </c>
      <c r="D1577" t="s">
        <v>54</v>
      </c>
      <c r="E1577">
        <v>120</v>
      </c>
      <c r="F1577" t="s">
        <v>149</v>
      </c>
      <c r="G1577" t="s">
        <v>280</v>
      </c>
      <c r="H1577">
        <v>0.125</v>
      </c>
      <c r="I1577">
        <v>3</v>
      </c>
      <c r="J1577">
        <v>2272.42993164</v>
      </c>
      <c r="K1577">
        <v>17</v>
      </c>
      <c r="L1577">
        <v>49</v>
      </c>
      <c r="M1577" t="s">
        <v>332</v>
      </c>
      <c r="N1577">
        <v>95</v>
      </c>
      <c r="O1577" t="s">
        <v>333</v>
      </c>
      <c r="P1577" t="s">
        <v>528</v>
      </c>
      <c r="Q1577" t="s">
        <v>865</v>
      </c>
      <c r="R1577" t="s">
        <v>954</v>
      </c>
      <c r="S1577" s="2">
        <v>43726</v>
      </c>
      <c r="T1577" t="s">
        <v>966</v>
      </c>
      <c r="U1577">
        <v>0</v>
      </c>
      <c r="V1577" t="s">
        <v>975</v>
      </c>
      <c r="X1577">
        <v>0</v>
      </c>
      <c r="AA1577">
        <v>1</v>
      </c>
      <c r="AB1577">
        <v>0</v>
      </c>
      <c r="AC1577" t="s">
        <v>1025</v>
      </c>
      <c r="AG1577">
        <v>0</v>
      </c>
      <c r="AI1577">
        <v>44.21903363</v>
      </c>
      <c r="AL1577">
        <v>-108.30221475</v>
      </c>
      <c r="AN1577" t="s">
        <v>1373</v>
      </c>
      <c r="AO1577">
        <v>2.858314136940749</v>
      </c>
      <c r="AP1577" t="s">
        <v>1519</v>
      </c>
      <c r="AQ1577">
        <v>2019</v>
      </c>
      <c r="AR1577">
        <v>64</v>
      </c>
    </row>
    <row r="1578" spans="1:44">
      <c r="A1578" t="s">
        <v>44</v>
      </c>
      <c r="C1578" s="2">
        <v>43810</v>
      </c>
      <c r="D1578" t="s">
        <v>66</v>
      </c>
      <c r="E1578">
        <v>120</v>
      </c>
      <c r="F1578" t="s">
        <v>149</v>
      </c>
      <c r="G1578" t="s">
        <v>248</v>
      </c>
      <c r="H1578">
        <v>0.125</v>
      </c>
      <c r="I1578">
        <v>2</v>
      </c>
      <c r="J1578">
        <v>2237.04003906</v>
      </c>
      <c r="K1578">
        <v>20</v>
      </c>
      <c r="L1578">
        <v>49</v>
      </c>
      <c r="M1578" t="s">
        <v>332</v>
      </c>
      <c r="N1578">
        <v>95</v>
      </c>
      <c r="O1578" t="s">
        <v>333</v>
      </c>
      <c r="P1578" t="s">
        <v>433</v>
      </c>
      <c r="Q1578" t="s">
        <v>752</v>
      </c>
      <c r="R1578" t="s">
        <v>954</v>
      </c>
      <c r="S1578" s="2">
        <v>43810</v>
      </c>
      <c r="T1578" t="s">
        <v>966</v>
      </c>
      <c r="U1578">
        <v>0</v>
      </c>
      <c r="V1578" t="s">
        <v>975</v>
      </c>
      <c r="X1578">
        <v>0</v>
      </c>
      <c r="AA1578">
        <v>1</v>
      </c>
      <c r="AB1578">
        <v>0</v>
      </c>
      <c r="AC1578" t="s">
        <v>1030</v>
      </c>
      <c r="AG1578">
        <v>0</v>
      </c>
      <c r="AI1578">
        <v>44.20454158</v>
      </c>
      <c r="AL1578">
        <v>-108.30223745</v>
      </c>
      <c r="AN1578" t="s">
        <v>1375</v>
      </c>
      <c r="AO1578">
        <v>2.415165995016059</v>
      </c>
      <c r="AP1578" t="s">
        <v>1519</v>
      </c>
      <c r="AQ1578">
        <v>2019</v>
      </c>
      <c r="AR1578">
        <v>64</v>
      </c>
    </row>
    <row r="1579" spans="1:44">
      <c r="A1579" t="s">
        <v>44</v>
      </c>
      <c r="C1579" s="2">
        <v>43810</v>
      </c>
      <c r="D1579" t="s">
        <v>66</v>
      </c>
      <c r="E1579">
        <v>120</v>
      </c>
      <c r="F1579" t="s">
        <v>149</v>
      </c>
      <c r="G1579" t="s">
        <v>248</v>
      </c>
      <c r="H1579">
        <v>0.125</v>
      </c>
      <c r="I1579">
        <v>2</v>
      </c>
      <c r="J1579">
        <v>2237.04003906</v>
      </c>
      <c r="K1579">
        <v>19</v>
      </c>
      <c r="L1579">
        <v>49</v>
      </c>
      <c r="M1579" t="s">
        <v>332</v>
      </c>
      <c r="N1579">
        <v>95</v>
      </c>
      <c r="O1579" t="s">
        <v>333</v>
      </c>
      <c r="P1579" t="s">
        <v>433</v>
      </c>
      <c r="Q1579" t="s">
        <v>752</v>
      </c>
      <c r="R1579" t="s">
        <v>954</v>
      </c>
      <c r="S1579" s="2">
        <v>43810</v>
      </c>
      <c r="T1579" t="s">
        <v>966</v>
      </c>
      <c r="U1579">
        <v>0</v>
      </c>
      <c r="V1579" t="s">
        <v>975</v>
      </c>
      <c r="X1579">
        <v>0</v>
      </c>
      <c r="AA1579">
        <v>1</v>
      </c>
      <c r="AB1579">
        <v>0</v>
      </c>
      <c r="AC1579" t="s">
        <v>1030</v>
      </c>
      <c r="AG1579">
        <v>0</v>
      </c>
      <c r="AI1579">
        <v>44.20453766</v>
      </c>
      <c r="AL1579">
        <v>-108.32236453</v>
      </c>
      <c r="AN1579" t="s">
        <v>1370</v>
      </c>
      <c r="AO1579">
        <v>1.479329300380774</v>
      </c>
      <c r="AP1579" t="s">
        <v>1519</v>
      </c>
      <c r="AQ1579">
        <v>2019</v>
      </c>
      <c r="AR1579">
        <v>64</v>
      </c>
    </row>
    <row r="1580" spans="1:44">
      <c r="A1580" t="s">
        <v>44</v>
      </c>
      <c r="C1580" s="2">
        <v>43810</v>
      </c>
      <c r="D1580" t="s">
        <v>66</v>
      </c>
      <c r="E1580">
        <v>120</v>
      </c>
      <c r="F1580" t="s">
        <v>149</v>
      </c>
      <c r="G1580" t="s">
        <v>248</v>
      </c>
      <c r="H1580">
        <v>0.125</v>
      </c>
      <c r="I1580">
        <v>2</v>
      </c>
      <c r="J1580">
        <v>2237.04003906</v>
      </c>
      <c r="K1580">
        <v>19</v>
      </c>
      <c r="L1580">
        <v>49</v>
      </c>
      <c r="M1580" t="s">
        <v>332</v>
      </c>
      <c r="N1580">
        <v>95</v>
      </c>
      <c r="O1580" t="s">
        <v>333</v>
      </c>
      <c r="P1580" t="s">
        <v>433</v>
      </c>
      <c r="Q1580" t="s">
        <v>752</v>
      </c>
      <c r="R1580" t="s">
        <v>954</v>
      </c>
      <c r="S1580" s="2">
        <v>43810</v>
      </c>
      <c r="T1580" t="s">
        <v>966</v>
      </c>
      <c r="U1580">
        <v>0</v>
      </c>
      <c r="V1580" t="s">
        <v>975</v>
      </c>
      <c r="X1580">
        <v>0</v>
      </c>
      <c r="AA1580">
        <v>1</v>
      </c>
      <c r="AB1580">
        <v>0</v>
      </c>
      <c r="AC1580" t="s">
        <v>1030</v>
      </c>
      <c r="AG1580">
        <v>0</v>
      </c>
      <c r="AI1580">
        <v>44.20453766</v>
      </c>
      <c r="AL1580">
        <v>-108.32236453</v>
      </c>
      <c r="AN1580" t="s">
        <v>1370</v>
      </c>
      <c r="AO1580">
        <v>1.479329300380774</v>
      </c>
      <c r="AP1580" t="s">
        <v>1519</v>
      </c>
      <c r="AQ1580">
        <v>2019</v>
      </c>
      <c r="AR1580">
        <v>64</v>
      </c>
    </row>
    <row r="1581" spans="1:44">
      <c r="A1581" t="s">
        <v>44</v>
      </c>
      <c r="C1581" s="2">
        <v>43810</v>
      </c>
      <c r="D1581" t="s">
        <v>66</v>
      </c>
      <c r="E1581">
        <v>120</v>
      </c>
      <c r="F1581" t="s">
        <v>149</v>
      </c>
      <c r="G1581" t="s">
        <v>248</v>
      </c>
      <c r="H1581">
        <v>0.125</v>
      </c>
      <c r="I1581">
        <v>2</v>
      </c>
      <c r="J1581">
        <v>2237.04003906</v>
      </c>
      <c r="K1581">
        <v>19</v>
      </c>
      <c r="L1581">
        <v>49</v>
      </c>
      <c r="M1581" t="s">
        <v>332</v>
      </c>
      <c r="N1581">
        <v>95</v>
      </c>
      <c r="O1581" t="s">
        <v>333</v>
      </c>
      <c r="P1581" t="s">
        <v>433</v>
      </c>
      <c r="Q1581" t="s">
        <v>752</v>
      </c>
      <c r="R1581" t="s">
        <v>954</v>
      </c>
      <c r="S1581" s="2">
        <v>43810</v>
      </c>
      <c r="T1581" t="s">
        <v>966</v>
      </c>
      <c r="U1581">
        <v>0</v>
      </c>
      <c r="V1581" t="s">
        <v>975</v>
      </c>
      <c r="X1581">
        <v>0</v>
      </c>
      <c r="AA1581">
        <v>1</v>
      </c>
      <c r="AB1581">
        <v>0</v>
      </c>
      <c r="AC1581" t="s">
        <v>1030</v>
      </c>
      <c r="AG1581">
        <v>0</v>
      </c>
      <c r="AI1581">
        <v>44.20453766</v>
      </c>
      <c r="AL1581">
        <v>-108.32236453</v>
      </c>
      <c r="AN1581" t="s">
        <v>1370</v>
      </c>
      <c r="AO1581">
        <v>1.479329300380774</v>
      </c>
      <c r="AP1581" t="s">
        <v>1519</v>
      </c>
      <c r="AQ1581">
        <v>2019</v>
      </c>
      <c r="AR1581">
        <v>64</v>
      </c>
    </row>
    <row r="1582" spans="1:44">
      <c r="A1582" t="s">
        <v>44</v>
      </c>
      <c r="C1582" s="2">
        <v>43810</v>
      </c>
      <c r="D1582" t="s">
        <v>66</v>
      </c>
      <c r="E1582">
        <v>120</v>
      </c>
      <c r="F1582" t="s">
        <v>149</v>
      </c>
      <c r="G1582" t="s">
        <v>248</v>
      </c>
      <c r="H1582">
        <v>0.125</v>
      </c>
      <c r="I1582">
        <v>2</v>
      </c>
      <c r="J1582">
        <v>2399.19995117</v>
      </c>
      <c r="K1582">
        <v>29</v>
      </c>
      <c r="L1582">
        <v>49</v>
      </c>
      <c r="M1582" t="s">
        <v>332</v>
      </c>
      <c r="N1582">
        <v>95</v>
      </c>
      <c r="O1582" t="s">
        <v>333</v>
      </c>
      <c r="P1582" t="s">
        <v>531</v>
      </c>
      <c r="Q1582" t="s">
        <v>868</v>
      </c>
      <c r="R1582" t="s">
        <v>954</v>
      </c>
      <c r="S1582" s="2">
        <v>43810</v>
      </c>
      <c r="T1582" t="s">
        <v>966</v>
      </c>
      <c r="U1582">
        <v>0</v>
      </c>
      <c r="V1582" t="s">
        <v>975</v>
      </c>
      <c r="X1582">
        <v>0</v>
      </c>
      <c r="AA1582">
        <v>1</v>
      </c>
      <c r="AB1582">
        <v>0</v>
      </c>
      <c r="AC1582" t="s">
        <v>1030</v>
      </c>
      <c r="AG1582">
        <v>0</v>
      </c>
      <c r="AI1582">
        <v>44.19007623</v>
      </c>
      <c r="AL1582">
        <v>-108.30219148</v>
      </c>
      <c r="AN1582" t="s">
        <v>1376</v>
      </c>
      <c r="AO1582">
        <v>2.348399324594031</v>
      </c>
      <c r="AP1582" t="s">
        <v>1523</v>
      </c>
      <c r="AQ1582">
        <v>2019</v>
      </c>
      <c r="AR1582">
        <v>64</v>
      </c>
    </row>
    <row r="1583" spans="1:44">
      <c r="A1583" t="s">
        <v>44</v>
      </c>
      <c r="C1583" s="2">
        <v>43810</v>
      </c>
      <c r="D1583" t="s">
        <v>66</v>
      </c>
      <c r="E1583">
        <v>120</v>
      </c>
      <c r="F1583" t="s">
        <v>149</v>
      </c>
      <c r="G1583" t="s">
        <v>248</v>
      </c>
      <c r="H1583">
        <v>0.125</v>
      </c>
      <c r="I1583">
        <v>2</v>
      </c>
      <c r="J1583">
        <v>2399.19995117</v>
      </c>
      <c r="K1583">
        <v>30</v>
      </c>
      <c r="L1583">
        <v>49</v>
      </c>
      <c r="M1583" t="s">
        <v>332</v>
      </c>
      <c r="N1583">
        <v>95</v>
      </c>
      <c r="O1583" t="s">
        <v>333</v>
      </c>
      <c r="P1583" t="s">
        <v>531</v>
      </c>
      <c r="Q1583" t="s">
        <v>868</v>
      </c>
      <c r="R1583" t="s">
        <v>954</v>
      </c>
      <c r="S1583" s="2">
        <v>43810</v>
      </c>
      <c r="T1583" t="s">
        <v>966</v>
      </c>
      <c r="U1583">
        <v>0</v>
      </c>
      <c r="V1583" t="s">
        <v>975</v>
      </c>
      <c r="X1583">
        <v>0</v>
      </c>
      <c r="AA1583">
        <v>1</v>
      </c>
      <c r="AB1583">
        <v>0</v>
      </c>
      <c r="AC1583" t="s">
        <v>1030</v>
      </c>
      <c r="AG1583">
        <v>0</v>
      </c>
      <c r="AI1583">
        <v>44.19002273</v>
      </c>
      <c r="AL1583">
        <v>-108.32234145</v>
      </c>
      <c r="AN1583" t="s">
        <v>1377</v>
      </c>
      <c r="AO1583">
        <v>1.365553492424534</v>
      </c>
      <c r="AP1583" t="s">
        <v>1523</v>
      </c>
      <c r="AQ1583">
        <v>2019</v>
      </c>
      <c r="AR1583">
        <v>64</v>
      </c>
    </row>
    <row r="1584" spans="1:44">
      <c r="A1584" t="s">
        <v>44</v>
      </c>
      <c r="C1584" s="2">
        <v>43810</v>
      </c>
      <c r="D1584" t="s">
        <v>66</v>
      </c>
      <c r="E1584">
        <v>120</v>
      </c>
      <c r="F1584" t="s">
        <v>149</v>
      </c>
      <c r="G1584" t="s">
        <v>248</v>
      </c>
      <c r="H1584">
        <v>0.125</v>
      </c>
      <c r="I1584">
        <v>2</v>
      </c>
      <c r="J1584">
        <v>2399.19995117</v>
      </c>
      <c r="K1584">
        <v>30</v>
      </c>
      <c r="L1584">
        <v>49</v>
      </c>
      <c r="M1584" t="s">
        <v>332</v>
      </c>
      <c r="N1584">
        <v>95</v>
      </c>
      <c r="O1584" t="s">
        <v>333</v>
      </c>
      <c r="P1584" t="s">
        <v>531</v>
      </c>
      <c r="Q1584" t="s">
        <v>868</v>
      </c>
      <c r="R1584" t="s">
        <v>954</v>
      </c>
      <c r="S1584" s="2">
        <v>43810</v>
      </c>
      <c r="T1584" t="s">
        <v>966</v>
      </c>
      <c r="U1584">
        <v>0</v>
      </c>
      <c r="V1584" t="s">
        <v>975</v>
      </c>
      <c r="X1584">
        <v>0</v>
      </c>
      <c r="AA1584">
        <v>1</v>
      </c>
      <c r="AB1584">
        <v>0</v>
      </c>
      <c r="AC1584" t="s">
        <v>1030</v>
      </c>
      <c r="AG1584">
        <v>0</v>
      </c>
      <c r="AI1584">
        <v>44.19002273</v>
      </c>
      <c r="AL1584">
        <v>-108.32234145</v>
      </c>
      <c r="AN1584" t="s">
        <v>1377</v>
      </c>
      <c r="AO1584">
        <v>1.365553492424534</v>
      </c>
      <c r="AP1584" t="s">
        <v>1523</v>
      </c>
      <c r="AQ1584">
        <v>2019</v>
      </c>
      <c r="AR1584">
        <v>64</v>
      </c>
    </row>
    <row r="1585" spans="1:44">
      <c r="A1585" t="s">
        <v>44</v>
      </c>
      <c r="C1585" s="2">
        <v>43810</v>
      </c>
      <c r="D1585" t="s">
        <v>66</v>
      </c>
      <c r="E1585">
        <v>120</v>
      </c>
      <c r="F1585" t="s">
        <v>149</v>
      </c>
      <c r="G1585" t="s">
        <v>248</v>
      </c>
      <c r="H1585">
        <v>0.125</v>
      </c>
      <c r="I1585">
        <v>2</v>
      </c>
      <c r="J1585">
        <v>2399.19995117</v>
      </c>
      <c r="K1585">
        <v>30</v>
      </c>
      <c r="L1585">
        <v>49</v>
      </c>
      <c r="M1585" t="s">
        <v>332</v>
      </c>
      <c r="N1585">
        <v>95</v>
      </c>
      <c r="O1585" t="s">
        <v>333</v>
      </c>
      <c r="P1585" t="s">
        <v>531</v>
      </c>
      <c r="Q1585" t="s">
        <v>868</v>
      </c>
      <c r="R1585" t="s">
        <v>954</v>
      </c>
      <c r="S1585" s="2">
        <v>43810</v>
      </c>
      <c r="T1585" t="s">
        <v>966</v>
      </c>
      <c r="U1585">
        <v>0</v>
      </c>
      <c r="V1585" t="s">
        <v>975</v>
      </c>
      <c r="X1585">
        <v>0</v>
      </c>
      <c r="AA1585">
        <v>1</v>
      </c>
      <c r="AB1585">
        <v>0</v>
      </c>
      <c r="AC1585" t="s">
        <v>1030</v>
      </c>
      <c r="AG1585">
        <v>0</v>
      </c>
      <c r="AI1585">
        <v>44.19002273</v>
      </c>
      <c r="AL1585">
        <v>-108.32234145</v>
      </c>
      <c r="AN1585" t="s">
        <v>1377</v>
      </c>
      <c r="AO1585">
        <v>1.365553492424534</v>
      </c>
      <c r="AP1585" t="s">
        <v>1523</v>
      </c>
      <c r="AQ1585">
        <v>2019</v>
      </c>
      <c r="AR1585">
        <v>64</v>
      </c>
    </row>
    <row r="1586" spans="1:44">
      <c r="A1586" t="s">
        <v>44</v>
      </c>
      <c r="C1586" s="2">
        <v>43782</v>
      </c>
      <c r="D1586" t="s">
        <v>81</v>
      </c>
      <c r="E1586">
        <v>60</v>
      </c>
      <c r="F1586" t="s">
        <v>156</v>
      </c>
      <c r="G1586" t="s">
        <v>292</v>
      </c>
      <c r="H1586">
        <v>0.1667</v>
      </c>
      <c r="I1586">
        <v>1280</v>
      </c>
      <c r="J1586">
        <v>640</v>
      </c>
      <c r="K1586">
        <v>16</v>
      </c>
      <c r="L1586">
        <v>56</v>
      </c>
      <c r="M1586" t="s">
        <v>332</v>
      </c>
      <c r="N1586">
        <v>101</v>
      </c>
      <c r="O1586" t="s">
        <v>333</v>
      </c>
      <c r="P1586" t="s">
        <v>532</v>
      </c>
      <c r="Q1586" t="s">
        <v>869</v>
      </c>
      <c r="R1586" t="s">
        <v>954</v>
      </c>
      <c r="S1586" s="2">
        <v>43782</v>
      </c>
      <c r="T1586" t="s">
        <v>967</v>
      </c>
      <c r="U1586">
        <v>0</v>
      </c>
      <c r="V1586" t="s">
        <v>975</v>
      </c>
      <c r="X1586">
        <v>0</v>
      </c>
      <c r="AA1586">
        <v>0</v>
      </c>
      <c r="AB1586">
        <v>1</v>
      </c>
      <c r="AC1586" t="s">
        <v>1038</v>
      </c>
      <c r="AG1586">
        <v>0</v>
      </c>
      <c r="AI1586">
        <v>44.8324313</v>
      </c>
      <c r="AL1586">
        <v>-109.02669041</v>
      </c>
      <c r="AN1586" t="s">
        <v>1378</v>
      </c>
      <c r="AO1586">
        <v>2.235300119971551</v>
      </c>
      <c r="AP1586" t="s">
        <v>1525</v>
      </c>
      <c r="AQ1586">
        <v>2019</v>
      </c>
      <c r="AR1586">
        <v>79</v>
      </c>
    </row>
    <row r="1587" spans="1:44">
      <c r="A1587" t="s">
        <v>44</v>
      </c>
      <c r="C1587" s="2">
        <v>43782</v>
      </c>
      <c r="D1587" t="s">
        <v>81</v>
      </c>
      <c r="E1587">
        <v>60</v>
      </c>
      <c r="F1587" t="s">
        <v>156</v>
      </c>
      <c r="G1587" t="s">
        <v>292</v>
      </c>
      <c r="H1587">
        <v>0.1667</v>
      </c>
      <c r="I1587">
        <v>1280</v>
      </c>
      <c r="J1587">
        <v>640</v>
      </c>
      <c r="K1587">
        <v>16</v>
      </c>
      <c r="L1587">
        <v>56</v>
      </c>
      <c r="M1587" t="s">
        <v>332</v>
      </c>
      <c r="N1587">
        <v>101</v>
      </c>
      <c r="O1587" t="s">
        <v>333</v>
      </c>
      <c r="P1587" t="s">
        <v>532</v>
      </c>
      <c r="Q1587" t="s">
        <v>869</v>
      </c>
      <c r="R1587" t="s">
        <v>954</v>
      </c>
      <c r="S1587" s="2">
        <v>43782</v>
      </c>
      <c r="T1587" t="s">
        <v>967</v>
      </c>
      <c r="U1587">
        <v>0</v>
      </c>
      <c r="V1587" t="s">
        <v>975</v>
      </c>
      <c r="X1587">
        <v>0</v>
      </c>
      <c r="AA1587">
        <v>0</v>
      </c>
      <c r="AB1587">
        <v>1</v>
      </c>
      <c r="AC1587" t="s">
        <v>1038</v>
      </c>
      <c r="AG1587">
        <v>0</v>
      </c>
      <c r="AI1587">
        <v>44.8324313</v>
      </c>
      <c r="AL1587">
        <v>-109.02669041</v>
      </c>
      <c r="AN1587" t="s">
        <v>1378</v>
      </c>
      <c r="AO1587">
        <v>2.235300119971551</v>
      </c>
      <c r="AP1587" t="s">
        <v>1525</v>
      </c>
      <c r="AQ1587">
        <v>2019</v>
      </c>
      <c r="AR1587">
        <v>79</v>
      </c>
    </row>
    <row r="1588" spans="1:44">
      <c r="A1588" t="s">
        <v>44</v>
      </c>
      <c r="C1588" s="2">
        <v>43782</v>
      </c>
      <c r="D1588" t="s">
        <v>81</v>
      </c>
      <c r="E1588">
        <v>60</v>
      </c>
      <c r="F1588" t="s">
        <v>156</v>
      </c>
      <c r="G1588" t="s">
        <v>292</v>
      </c>
      <c r="H1588">
        <v>0.1667</v>
      </c>
      <c r="I1588">
        <v>640</v>
      </c>
      <c r="J1588">
        <v>640</v>
      </c>
      <c r="K1588">
        <v>36</v>
      </c>
      <c r="L1588">
        <v>56</v>
      </c>
      <c r="M1588" t="s">
        <v>332</v>
      </c>
      <c r="N1588">
        <v>101</v>
      </c>
      <c r="O1588" t="s">
        <v>333</v>
      </c>
      <c r="P1588" t="s">
        <v>533</v>
      </c>
      <c r="Q1588" t="s">
        <v>870</v>
      </c>
      <c r="R1588" t="s">
        <v>954</v>
      </c>
      <c r="S1588" s="2">
        <v>43782</v>
      </c>
      <c r="T1588" t="s">
        <v>967</v>
      </c>
      <c r="U1588">
        <v>0</v>
      </c>
      <c r="V1588" t="s">
        <v>975</v>
      </c>
      <c r="X1588">
        <v>0</v>
      </c>
      <c r="AA1588">
        <v>0</v>
      </c>
      <c r="AB1588">
        <v>1</v>
      </c>
      <c r="AC1588" t="s">
        <v>1038</v>
      </c>
      <c r="AG1588">
        <v>0</v>
      </c>
      <c r="AI1588">
        <v>44.78927273</v>
      </c>
      <c r="AL1588">
        <v>-108.96689609</v>
      </c>
      <c r="AN1588" t="s">
        <v>1379</v>
      </c>
      <c r="AO1588">
        <v>2.840055138379118</v>
      </c>
      <c r="AP1588" t="s">
        <v>1523</v>
      </c>
      <c r="AQ1588">
        <v>2019</v>
      </c>
      <c r="AR1588">
        <v>79</v>
      </c>
    </row>
    <row r="1589" spans="1:44">
      <c r="A1589" t="s">
        <v>44</v>
      </c>
      <c r="C1589" s="2">
        <v>43782</v>
      </c>
      <c r="D1589" t="s">
        <v>81</v>
      </c>
      <c r="E1589">
        <v>60</v>
      </c>
      <c r="F1589" t="s">
        <v>156</v>
      </c>
      <c r="G1589" t="s">
        <v>292</v>
      </c>
      <c r="H1589">
        <v>0.1667</v>
      </c>
      <c r="I1589">
        <v>640</v>
      </c>
      <c r="J1589">
        <v>640</v>
      </c>
      <c r="K1589">
        <v>36</v>
      </c>
      <c r="L1589">
        <v>56</v>
      </c>
      <c r="M1589" t="s">
        <v>332</v>
      </c>
      <c r="N1589">
        <v>101</v>
      </c>
      <c r="O1589" t="s">
        <v>333</v>
      </c>
      <c r="P1589" t="s">
        <v>533</v>
      </c>
      <c r="Q1589" t="s">
        <v>870</v>
      </c>
      <c r="R1589" t="s">
        <v>954</v>
      </c>
      <c r="S1589" s="2">
        <v>43782</v>
      </c>
      <c r="T1589" t="s">
        <v>967</v>
      </c>
      <c r="U1589">
        <v>0</v>
      </c>
      <c r="V1589" t="s">
        <v>975</v>
      </c>
      <c r="X1589">
        <v>0</v>
      </c>
      <c r="AA1589">
        <v>0</v>
      </c>
      <c r="AB1589">
        <v>1</v>
      </c>
      <c r="AC1589" t="s">
        <v>1038</v>
      </c>
      <c r="AG1589">
        <v>0</v>
      </c>
      <c r="AI1589">
        <v>44.78927273</v>
      </c>
      <c r="AL1589">
        <v>-108.96689609</v>
      </c>
      <c r="AN1589" t="s">
        <v>1379</v>
      </c>
      <c r="AO1589">
        <v>2.840055138379118</v>
      </c>
      <c r="AP1589" t="s">
        <v>1523</v>
      </c>
      <c r="AQ1589">
        <v>2019</v>
      </c>
      <c r="AR1589">
        <v>79</v>
      </c>
    </row>
    <row r="1590" spans="1:44">
      <c r="A1590" t="s">
        <v>44</v>
      </c>
      <c r="C1590" s="2">
        <v>41128</v>
      </c>
      <c r="D1590" t="s">
        <v>47</v>
      </c>
      <c r="E1590">
        <v>120</v>
      </c>
      <c r="F1590" t="s">
        <v>150</v>
      </c>
      <c r="G1590" t="s">
        <v>310</v>
      </c>
      <c r="H1590">
        <v>0.125</v>
      </c>
      <c r="I1590">
        <v>30</v>
      </c>
      <c r="J1590">
        <v>680</v>
      </c>
      <c r="K1590">
        <v>17</v>
      </c>
      <c r="L1590">
        <v>56</v>
      </c>
      <c r="M1590" t="s">
        <v>332</v>
      </c>
      <c r="N1590">
        <v>101</v>
      </c>
      <c r="O1590" t="s">
        <v>333</v>
      </c>
      <c r="P1590" t="s">
        <v>341</v>
      </c>
      <c r="Q1590" t="s">
        <v>871</v>
      </c>
      <c r="R1590" t="s">
        <v>954</v>
      </c>
      <c r="S1590" s="2">
        <v>41128</v>
      </c>
      <c r="T1590" t="s">
        <v>967</v>
      </c>
      <c r="U1590">
        <v>0</v>
      </c>
      <c r="V1590" t="s">
        <v>975</v>
      </c>
      <c r="AA1590">
        <v>1</v>
      </c>
      <c r="AB1590">
        <v>0</v>
      </c>
      <c r="AC1590" t="s">
        <v>1065</v>
      </c>
      <c r="AI1590">
        <v>44.83243874</v>
      </c>
      <c r="AL1590">
        <v>-109.04705416</v>
      </c>
      <c r="AN1590" t="s">
        <v>1380</v>
      </c>
      <c r="AO1590">
        <v>2.532387830994962</v>
      </c>
      <c r="AP1590" t="s">
        <v>1521</v>
      </c>
      <c r="AQ1590">
        <v>2012</v>
      </c>
      <c r="AR1590">
        <v>79</v>
      </c>
    </row>
    <row r="1591" spans="1:44">
      <c r="A1591" t="s">
        <v>44</v>
      </c>
      <c r="C1591" s="2">
        <v>41128</v>
      </c>
      <c r="D1591" t="s">
        <v>47</v>
      </c>
      <c r="E1591">
        <v>120</v>
      </c>
      <c r="F1591" t="s">
        <v>150</v>
      </c>
      <c r="G1591" t="s">
        <v>310</v>
      </c>
      <c r="H1591">
        <v>0.125</v>
      </c>
      <c r="I1591">
        <v>30</v>
      </c>
      <c r="J1591">
        <v>680</v>
      </c>
      <c r="K1591">
        <v>19</v>
      </c>
      <c r="L1591">
        <v>56</v>
      </c>
      <c r="M1591" t="s">
        <v>332</v>
      </c>
      <c r="N1591">
        <v>101</v>
      </c>
      <c r="O1591" t="s">
        <v>333</v>
      </c>
      <c r="P1591" t="s">
        <v>341</v>
      </c>
      <c r="Q1591" t="s">
        <v>871</v>
      </c>
      <c r="R1591" t="s">
        <v>954</v>
      </c>
      <c r="S1591" s="2">
        <v>41128</v>
      </c>
      <c r="T1591" t="s">
        <v>967</v>
      </c>
      <c r="U1591">
        <v>0</v>
      </c>
      <c r="V1591" t="s">
        <v>975</v>
      </c>
      <c r="AA1591">
        <v>1</v>
      </c>
      <c r="AB1591">
        <v>0</v>
      </c>
      <c r="AC1591" t="s">
        <v>1065</v>
      </c>
      <c r="AI1591">
        <v>44.81793525</v>
      </c>
      <c r="AL1591">
        <v>-109.06739496</v>
      </c>
      <c r="AN1591" t="s">
        <v>1381</v>
      </c>
      <c r="AO1591">
        <v>2.52422019347464</v>
      </c>
      <c r="AP1591" t="s">
        <v>1521</v>
      </c>
      <c r="AQ1591">
        <v>2012</v>
      </c>
      <c r="AR1591">
        <v>79</v>
      </c>
    </row>
    <row r="1592" spans="1:44">
      <c r="A1592" t="s">
        <v>44</v>
      </c>
      <c r="C1592" s="2">
        <v>41128</v>
      </c>
      <c r="D1592" t="s">
        <v>47</v>
      </c>
      <c r="E1592">
        <v>120</v>
      </c>
      <c r="F1592" t="s">
        <v>150</v>
      </c>
      <c r="G1592" t="s">
        <v>310</v>
      </c>
      <c r="H1592">
        <v>0.125</v>
      </c>
      <c r="I1592">
        <v>30</v>
      </c>
      <c r="J1592">
        <v>680</v>
      </c>
      <c r="K1592">
        <v>20</v>
      </c>
      <c r="L1592">
        <v>56</v>
      </c>
      <c r="M1592" t="s">
        <v>332</v>
      </c>
      <c r="N1592">
        <v>101</v>
      </c>
      <c r="O1592" t="s">
        <v>333</v>
      </c>
      <c r="P1592" t="s">
        <v>341</v>
      </c>
      <c r="Q1592" t="s">
        <v>871</v>
      </c>
      <c r="R1592" t="s">
        <v>954</v>
      </c>
      <c r="S1592" s="2">
        <v>41128</v>
      </c>
      <c r="T1592" t="s">
        <v>967</v>
      </c>
      <c r="U1592">
        <v>0</v>
      </c>
      <c r="V1592" t="s">
        <v>975</v>
      </c>
      <c r="AA1592">
        <v>1</v>
      </c>
      <c r="AB1592">
        <v>0</v>
      </c>
      <c r="AC1592" t="s">
        <v>1065</v>
      </c>
      <c r="AI1592">
        <v>44.817924</v>
      </c>
      <c r="AL1592">
        <v>-109.04704646</v>
      </c>
      <c r="AN1592" t="s">
        <v>1382</v>
      </c>
      <c r="AO1592">
        <v>1.718125657123723</v>
      </c>
      <c r="AP1592" t="s">
        <v>1521</v>
      </c>
      <c r="AQ1592">
        <v>2012</v>
      </c>
      <c r="AR1592">
        <v>79</v>
      </c>
    </row>
    <row r="1593" spans="1:44">
      <c r="A1593" t="s">
        <v>44</v>
      </c>
      <c r="C1593" s="2">
        <v>43810</v>
      </c>
      <c r="D1593" t="s">
        <v>66</v>
      </c>
      <c r="E1593">
        <v>120</v>
      </c>
      <c r="F1593" t="s">
        <v>149</v>
      </c>
      <c r="G1593" t="s">
        <v>248</v>
      </c>
      <c r="H1593">
        <v>0.125</v>
      </c>
      <c r="I1593">
        <v>27</v>
      </c>
      <c r="J1593">
        <v>2082.11010742</v>
      </c>
      <c r="K1593">
        <v>23</v>
      </c>
      <c r="L1593">
        <v>56</v>
      </c>
      <c r="M1593" t="s">
        <v>332</v>
      </c>
      <c r="N1593">
        <v>101</v>
      </c>
      <c r="O1593" t="s">
        <v>333</v>
      </c>
      <c r="P1593" t="s">
        <v>534</v>
      </c>
      <c r="Q1593" t="s">
        <v>872</v>
      </c>
      <c r="R1593" t="s">
        <v>954</v>
      </c>
      <c r="S1593" s="2">
        <v>43810</v>
      </c>
      <c r="T1593" t="s">
        <v>967</v>
      </c>
      <c r="U1593">
        <v>0</v>
      </c>
      <c r="V1593" t="s">
        <v>975</v>
      </c>
      <c r="X1593">
        <v>0</v>
      </c>
      <c r="AA1593">
        <v>1</v>
      </c>
      <c r="AB1593">
        <v>0</v>
      </c>
      <c r="AC1593" t="s">
        <v>1030</v>
      </c>
      <c r="AG1593">
        <v>0</v>
      </c>
      <c r="AI1593">
        <v>44.81820296</v>
      </c>
      <c r="AL1593">
        <v>-108.98725993</v>
      </c>
      <c r="AN1593" t="s">
        <v>1383</v>
      </c>
      <c r="AO1593">
        <v>2.133930965234586</v>
      </c>
      <c r="AP1593" t="s">
        <v>1519</v>
      </c>
      <c r="AQ1593">
        <v>2019</v>
      </c>
      <c r="AR1593">
        <v>79</v>
      </c>
    </row>
    <row r="1594" spans="1:44">
      <c r="A1594" t="s">
        <v>44</v>
      </c>
      <c r="C1594" s="2">
        <v>43810</v>
      </c>
      <c r="D1594" t="s">
        <v>66</v>
      </c>
      <c r="E1594">
        <v>120</v>
      </c>
      <c r="F1594" t="s">
        <v>149</v>
      </c>
      <c r="G1594" t="s">
        <v>248</v>
      </c>
      <c r="H1594">
        <v>0.125</v>
      </c>
      <c r="I1594">
        <v>27</v>
      </c>
      <c r="J1594">
        <v>2082.11010742</v>
      </c>
      <c r="K1594">
        <v>14</v>
      </c>
      <c r="L1594">
        <v>56</v>
      </c>
      <c r="M1594" t="s">
        <v>332</v>
      </c>
      <c r="N1594">
        <v>101</v>
      </c>
      <c r="O1594" t="s">
        <v>333</v>
      </c>
      <c r="P1594" t="s">
        <v>534</v>
      </c>
      <c r="Q1594" t="s">
        <v>872</v>
      </c>
      <c r="R1594" t="s">
        <v>954</v>
      </c>
      <c r="S1594" s="2">
        <v>43810</v>
      </c>
      <c r="T1594" t="s">
        <v>967</v>
      </c>
      <c r="U1594">
        <v>0</v>
      </c>
      <c r="V1594" t="s">
        <v>975</v>
      </c>
      <c r="X1594">
        <v>0</v>
      </c>
      <c r="AA1594">
        <v>1</v>
      </c>
      <c r="AB1594">
        <v>0</v>
      </c>
      <c r="AC1594" t="s">
        <v>1030</v>
      </c>
      <c r="AG1594">
        <v>0</v>
      </c>
      <c r="AI1594">
        <v>44.83259563</v>
      </c>
      <c r="AL1594">
        <v>-108.98720662</v>
      </c>
      <c r="AN1594" t="s">
        <v>1384</v>
      </c>
      <c r="AO1594">
        <v>2.832530849679652</v>
      </c>
      <c r="AP1594" t="s">
        <v>1519</v>
      </c>
      <c r="AQ1594">
        <v>2019</v>
      </c>
      <c r="AR1594">
        <v>79</v>
      </c>
    </row>
    <row r="1595" spans="1:44">
      <c r="A1595" t="s">
        <v>44</v>
      </c>
      <c r="C1595" s="2">
        <v>43810</v>
      </c>
      <c r="D1595" t="s">
        <v>66</v>
      </c>
      <c r="E1595">
        <v>120</v>
      </c>
      <c r="F1595" t="s">
        <v>149</v>
      </c>
      <c r="G1595" t="s">
        <v>248</v>
      </c>
      <c r="H1595">
        <v>0.125</v>
      </c>
      <c r="I1595">
        <v>27</v>
      </c>
      <c r="J1595">
        <v>2082.11010742</v>
      </c>
      <c r="K1595">
        <v>25</v>
      </c>
      <c r="L1595">
        <v>56</v>
      </c>
      <c r="M1595" t="s">
        <v>332</v>
      </c>
      <c r="N1595">
        <v>101</v>
      </c>
      <c r="O1595" t="s">
        <v>333</v>
      </c>
      <c r="P1595" t="s">
        <v>534</v>
      </c>
      <c r="Q1595" t="s">
        <v>872</v>
      </c>
      <c r="R1595" t="s">
        <v>954</v>
      </c>
      <c r="S1595" s="2">
        <v>43810</v>
      </c>
      <c r="T1595" t="s">
        <v>967</v>
      </c>
      <c r="U1595">
        <v>0</v>
      </c>
      <c r="V1595" t="s">
        <v>975</v>
      </c>
      <c r="X1595">
        <v>0</v>
      </c>
      <c r="AA1595">
        <v>1</v>
      </c>
      <c r="AB1595">
        <v>0</v>
      </c>
      <c r="AC1595" t="s">
        <v>1030</v>
      </c>
      <c r="AG1595">
        <v>0</v>
      </c>
      <c r="AI1595">
        <v>44.80371881</v>
      </c>
      <c r="AL1595">
        <v>-108.96693434</v>
      </c>
      <c r="AN1595" t="s">
        <v>1385</v>
      </c>
      <c r="AO1595">
        <v>2.745784115946259</v>
      </c>
      <c r="AP1595" t="s">
        <v>1520</v>
      </c>
      <c r="AQ1595">
        <v>2019</v>
      </c>
      <c r="AR1595">
        <v>79</v>
      </c>
    </row>
    <row r="1596" spans="1:44">
      <c r="A1596" t="s">
        <v>44</v>
      </c>
      <c r="C1596" s="2">
        <v>43810</v>
      </c>
      <c r="D1596" t="s">
        <v>66</v>
      </c>
      <c r="E1596">
        <v>120</v>
      </c>
      <c r="F1596" t="s">
        <v>149</v>
      </c>
      <c r="G1596" t="s">
        <v>248</v>
      </c>
      <c r="H1596">
        <v>0.125</v>
      </c>
      <c r="I1596">
        <v>27</v>
      </c>
      <c r="J1596">
        <v>2082.11010742</v>
      </c>
      <c r="K1596">
        <v>25</v>
      </c>
      <c r="L1596">
        <v>56</v>
      </c>
      <c r="M1596" t="s">
        <v>332</v>
      </c>
      <c r="N1596">
        <v>101</v>
      </c>
      <c r="O1596" t="s">
        <v>333</v>
      </c>
      <c r="P1596" t="s">
        <v>534</v>
      </c>
      <c r="Q1596" t="s">
        <v>872</v>
      </c>
      <c r="R1596" t="s">
        <v>954</v>
      </c>
      <c r="S1596" s="2">
        <v>43810</v>
      </c>
      <c r="T1596" t="s">
        <v>967</v>
      </c>
      <c r="U1596">
        <v>0</v>
      </c>
      <c r="V1596" t="s">
        <v>975</v>
      </c>
      <c r="X1596">
        <v>0</v>
      </c>
      <c r="AA1596">
        <v>1</v>
      </c>
      <c r="AB1596">
        <v>0</v>
      </c>
      <c r="AC1596" t="s">
        <v>1030</v>
      </c>
      <c r="AG1596">
        <v>0</v>
      </c>
      <c r="AI1596">
        <v>44.80371881</v>
      </c>
      <c r="AL1596">
        <v>-108.96693434</v>
      </c>
      <c r="AN1596" t="s">
        <v>1385</v>
      </c>
      <c r="AO1596">
        <v>2.745784115946259</v>
      </c>
      <c r="AP1596" t="s">
        <v>1520</v>
      </c>
      <c r="AQ1596">
        <v>2019</v>
      </c>
      <c r="AR1596">
        <v>79</v>
      </c>
    </row>
    <row r="1597" spans="1:44">
      <c r="A1597" t="s">
        <v>44</v>
      </c>
      <c r="C1597" s="2">
        <v>43810</v>
      </c>
      <c r="D1597" t="s">
        <v>66</v>
      </c>
      <c r="E1597">
        <v>120</v>
      </c>
      <c r="F1597" t="s">
        <v>149</v>
      </c>
      <c r="G1597" t="s">
        <v>248</v>
      </c>
      <c r="H1597">
        <v>0.125</v>
      </c>
      <c r="I1597">
        <v>27</v>
      </c>
      <c r="J1597">
        <v>2082.11010742</v>
      </c>
      <c r="K1597">
        <v>23</v>
      </c>
      <c r="L1597">
        <v>56</v>
      </c>
      <c r="M1597" t="s">
        <v>332</v>
      </c>
      <c r="N1597">
        <v>101</v>
      </c>
      <c r="O1597" t="s">
        <v>333</v>
      </c>
      <c r="P1597" t="s">
        <v>534</v>
      </c>
      <c r="Q1597" t="s">
        <v>872</v>
      </c>
      <c r="R1597" t="s">
        <v>954</v>
      </c>
      <c r="S1597" s="2">
        <v>43810</v>
      </c>
      <c r="T1597" t="s">
        <v>967</v>
      </c>
      <c r="U1597">
        <v>0</v>
      </c>
      <c r="V1597" t="s">
        <v>975</v>
      </c>
      <c r="X1597">
        <v>0</v>
      </c>
      <c r="AA1597">
        <v>1</v>
      </c>
      <c r="AB1597">
        <v>0</v>
      </c>
      <c r="AC1597" t="s">
        <v>1030</v>
      </c>
      <c r="AG1597">
        <v>0</v>
      </c>
      <c r="AI1597">
        <v>44.81820296</v>
      </c>
      <c r="AL1597">
        <v>-108.98725993</v>
      </c>
      <c r="AN1597" t="s">
        <v>1383</v>
      </c>
      <c r="AO1597">
        <v>2.133930965234586</v>
      </c>
      <c r="AP1597" t="s">
        <v>1519</v>
      </c>
      <c r="AQ1597">
        <v>2019</v>
      </c>
      <c r="AR1597">
        <v>79</v>
      </c>
    </row>
    <row r="1598" spans="1:44">
      <c r="A1598" t="s">
        <v>44</v>
      </c>
      <c r="C1598" s="2">
        <v>43810</v>
      </c>
      <c r="D1598" t="s">
        <v>66</v>
      </c>
      <c r="E1598">
        <v>120</v>
      </c>
      <c r="F1598" t="s">
        <v>149</v>
      </c>
      <c r="G1598" t="s">
        <v>248</v>
      </c>
      <c r="H1598">
        <v>0.125</v>
      </c>
      <c r="I1598">
        <v>27</v>
      </c>
      <c r="J1598">
        <v>2082.11010742</v>
      </c>
      <c r="K1598">
        <v>23</v>
      </c>
      <c r="L1598">
        <v>56</v>
      </c>
      <c r="M1598" t="s">
        <v>332</v>
      </c>
      <c r="N1598">
        <v>101</v>
      </c>
      <c r="O1598" t="s">
        <v>333</v>
      </c>
      <c r="P1598" t="s">
        <v>534</v>
      </c>
      <c r="Q1598" t="s">
        <v>872</v>
      </c>
      <c r="R1598" t="s">
        <v>954</v>
      </c>
      <c r="S1598" s="2">
        <v>43810</v>
      </c>
      <c r="T1598" t="s">
        <v>967</v>
      </c>
      <c r="U1598">
        <v>0</v>
      </c>
      <c r="V1598" t="s">
        <v>975</v>
      </c>
      <c r="X1598">
        <v>0</v>
      </c>
      <c r="AA1598">
        <v>1</v>
      </c>
      <c r="AB1598">
        <v>0</v>
      </c>
      <c r="AC1598" t="s">
        <v>1030</v>
      </c>
      <c r="AG1598">
        <v>0</v>
      </c>
      <c r="AI1598">
        <v>44.81820296</v>
      </c>
      <c r="AL1598">
        <v>-108.98725993</v>
      </c>
      <c r="AN1598" t="s">
        <v>1383</v>
      </c>
      <c r="AO1598">
        <v>2.133930965234586</v>
      </c>
      <c r="AP1598" t="s">
        <v>1519</v>
      </c>
      <c r="AQ1598">
        <v>2019</v>
      </c>
      <c r="AR1598">
        <v>79</v>
      </c>
    </row>
    <row r="1599" spans="1:44">
      <c r="A1599" t="s">
        <v>44</v>
      </c>
      <c r="C1599" s="2">
        <v>43810</v>
      </c>
      <c r="D1599" t="s">
        <v>66</v>
      </c>
      <c r="E1599">
        <v>120</v>
      </c>
      <c r="F1599" t="s">
        <v>149</v>
      </c>
      <c r="G1599" t="s">
        <v>248</v>
      </c>
      <c r="H1599">
        <v>0.125</v>
      </c>
      <c r="I1599">
        <v>27</v>
      </c>
      <c r="J1599">
        <v>2082.11010742</v>
      </c>
      <c r="K1599">
        <v>23</v>
      </c>
      <c r="L1599">
        <v>56</v>
      </c>
      <c r="M1599" t="s">
        <v>332</v>
      </c>
      <c r="N1599">
        <v>101</v>
      </c>
      <c r="O1599" t="s">
        <v>333</v>
      </c>
      <c r="P1599" t="s">
        <v>534</v>
      </c>
      <c r="Q1599" t="s">
        <v>872</v>
      </c>
      <c r="R1599" t="s">
        <v>954</v>
      </c>
      <c r="S1599" s="2">
        <v>43810</v>
      </c>
      <c r="T1599" t="s">
        <v>967</v>
      </c>
      <c r="U1599">
        <v>0</v>
      </c>
      <c r="V1599" t="s">
        <v>975</v>
      </c>
      <c r="X1599">
        <v>0</v>
      </c>
      <c r="AA1599">
        <v>1</v>
      </c>
      <c r="AB1599">
        <v>0</v>
      </c>
      <c r="AC1599" t="s">
        <v>1030</v>
      </c>
      <c r="AG1599">
        <v>0</v>
      </c>
      <c r="AI1599">
        <v>44.81820296</v>
      </c>
      <c r="AL1599">
        <v>-108.98725993</v>
      </c>
      <c r="AN1599" t="s">
        <v>1383</v>
      </c>
      <c r="AO1599">
        <v>2.133930965234586</v>
      </c>
      <c r="AP1599" t="s">
        <v>1519</v>
      </c>
      <c r="AQ1599">
        <v>2019</v>
      </c>
      <c r="AR1599">
        <v>79</v>
      </c>
    </row>
    <row r="1600" spans="1:44">
      <c r="A1600" t="s">
        <v>44</v>
      </c>
      <c r="C1600" s="2">
        <v>43810</v>
      </c>
      <c r="D1600" t="s">
        <v>66</v>
      </c>
      <c r="E1600">
        <v>120</v>
      </c>
      <c r="F1600" t="s">
        <v>149</v>
      </c>
      <c r="G1600" t="s">
        <v>248</v>
      </c>
      <c r="H1600">
        <v>0.125</v>
      </c>
      <c r="I1600">
        <v>27</v>
      </c>
      <c r="J1600">
        <v>2082.11010742</v>
      </c>
      <c r="K1600">
        <v>25</v>
      </c>
      <c r="L1600">
        <v>56</v>
      </c>
      <c r="M1600" t="s">
        <v>332</v>
      </c>
      <c r="N1600">
        <v>101</v>
      </c>
      <c r="O1600" t="s">
        <v>333</v>
      </c>
      <c r="P1600" t="s">
        <v>534</v>
      </c>
      <c r="Q1600" t="s">
        <v>872</v>
      </c>
      <c r="R1600" t="s">
        <v>954</v>
      </c>
      <c r="S1600" s="2">
        <v>43810</v>
      </c>
      <c r="T1600" t="s">
        <v>967</v>
      </c>
      <c r="U1600">
        <v>0</v>
      </c>
      <c r="V1600" t="s">
        <v>975</v>
      </c>
      <c r="X1600">
        <v>0</v>
      </c>
      <c r="AA1600">
        <v>1</v>
      </c>
      <c r="AB1600">
        <v>0</v>
      </c>
      <c r="AC1600" t="s">
        <v>1030</v>
      </c>
      <c r="AG1600">
        <v>0</v>
      </c>
      <c r="AI1600">
        <v>44.80371881</v>
      </c>
      <c r="AL1600">
        <v>-108.96693434</v>
      </c>
      <c r="AN1600" t="s">
        <v>1385</v>
      </c>
      <c r="AO1600">
        <v>2.745784115946259</v>
      </c>
      <c r="AP1600" t="s">
        <v>1520</v>
      </c>
      <c r="AQ1600">
        <v>2019</v>
      </c>
      <c r="AR1600">
        <v>79</v>
      </c>
    </row>
    <row r="1601" spans="1:44">
      <c r="A1601" t="s">
        <v>44</v>
      </c>
      <c r="C1601" s="2">
        <v>43810</v>
      </c>
      <c r="D1601" t="s">
        <v>66</v>
      </c>
      <c r="E1601">
        <v>120</v>
      </c>
      <c r="F1601" t="s">
        <v>149</v>
      </c>
      <c r="G1601" t="s">
        <v>280</v>
      </c>
      <c r="H1601">
        <v>0.125</v>
      </c>
      <c r="I1601">
        <v>27</v>
      </c>
      <c r="J1601">
        <v>2439.80004882</v>
      </c>
      <c r="K1601">
        <v>26</v>
      </c>
      <c r="L1601">
        <v>56</v>
      </c>
      <c r="M1601" t="s">
        <v>332</v>
      </c>
      <c r="N1601">
        <v>101</v>
      </c>
      <c r="O1601" t="s">
        <v>333</v>
      </c>
      <c r="P1601" t="s">
        <v>535</v>
      </c>
      <c r="Q1601" t="s">
        <v>873</v>
      </c>
      <c r="R1601" t="s">
        <v>954</v>
      </c>
      <c r="S1601" s="2">
        <v>43810</v>
      </c>
      <c r="T1601" t="s">
        <v>967</v>
      </c>
      <c r="U1601">
        <v>0</v>
      </c>
      <c r="V1601" t="s">
        <v>975</v>
      </c>
      <c r="X1601">
        <v>0</v>
      </c>
      <c r="AA1601">
        <v>1</v>
      </c>
      <c r="AB1601">
        <v>0</v>
      </c>
      <c r="AC1601" t="s">
        <v>1066</v>
      </c>
      <c r="AG1601">
        <v>0</v>
      </c>
      <c r="AI1601">
        <v>44.80373781</v>
      </c>
      <c r="AL1601">
        <v>-108.98728273</v>
      </c>
      <c r="AN1601" t="s">
        <v>1386</v>
      </c>
      <c r="AO1601">
        <v>1.750884618543923</v>
      </c>
      <c r="AP1601" t="s">
        <v>1520</v>
      </c>
      <c r="AQ1601">
        <v>2019</v>
      </c>
      <c r="AR1601">
        <v>79</v>
      </c>
    </row>
    <row r="1602" spans="1:44">
      <c r="A1602" t="s">
        <v>44</v>
      </c>
      <c r="C1602" s="2">
        <v>43810</v>
      </c>
      <c r="D1602" t="s">
        <v>66</v>
      </c>
      <c r="E1602">
        <v>120</v>
      </c>
      <c r="F1602" t="s">
        <v>149</v>
      </c>
      <c r="G1602" t="s">
        <v>280</v>
      </c>
      <c r="H1602">
        <v>0.125</v>
      </c>
      <c r="I1602">
        <v>27</v>
      </c>
      <c r="J1602">
        <v>2439.80004882</v>
      </c>
      <c r="K1602">
        <v>22</v>
      </c>
      <c r="L1602">
        <v>56</v>
      </c>
      <c r="M1602" t="s">
        <v>332</v>
      </c>
      <c r="N1602">
        <v>101</v>
      </c>
      <c r="O1602" t="s">
        <v>333</v>
      </c>
      <c r="P1602" t="s">
        <v>535</v>
      </c>
      <c r="Q1602" t="s">
        <v>873</v>
      </c>
      <c r="R1602" t="s">
        <v>954</v>
      </c>
      <c r="S1602" s="2">
        <v>43810</v>
      </c>
      <c r="T1602" t="s">
        <v>967</v>
      </c>
      <c r="U1602">
        <v>0</v>
      </c>
      <c r="V1602" t="s">
        <v>975</v>
      </c>
      <c r="X1602">
        <v>0</v>
      </c>
      <c r="AA1602">
        <v>1</v>
      </c>
      <c r="AB1602">
        <v>0</v>
      </c>
      <c r="AC1602" t="s">
        <v>1066</v>
      </c>
      <c r="AG1602">
        <v>0</v>
      </c>
      <c r="AI1602">
        <v>44.81799685</v>
      </c>
      <c r="AL1602">
        <v>-109.00699798</v>
      </c>
      <c r="AN1602" t="s">
        <v>1387</v>
      </c>
      <c r="AO1602">
        <v>1.44643067764435</v>
      </c>
      <c r="AP1602" t="s">
        <v>1519</v>
      </c>
      <c r="AQ1602">
        <v>2019</v>
      </c>
      <c r="AR1602">
        <v>79</v>
      </c>
    </row>
    <row r="1603" spans="1:44">
      <c r="A1603" t="s">
        <v>44</v>
      </c>
      <c r="C1603" s="2">
        <v>43810</v>
      </c>
      <c r="D1603" t="s">
        <v>66</v>
      </c>
      <c r="E1603">
        <v>120</v>
      </c>
      <c r="F1603" t="s">
        <v>149</v>
      </c>
      <c r="G1603" t="s">
        <v>280</v>
      </c>
      <c r="H1603">
        <v>0.125</v>
      </c>
      <c r="I1603">
        <v>27</v>
      </c>
      <c r="J1603">
        <v>2439.80004882</v>
      </c>
      <c r="K1603">
        <v>28</v>
      </c>
      <c r="L1603">
        <v>56</v>
      </c>
      <c r="M1603" t="s">
        <v>332</v>
      </c>
      <c r="N1603">
        <v>101</v>
      </c>
      <c r="O1603" t="s">
        <v>333</v>
      </c>
      <c r="P1603" t="s">
        <v>535</v>
      </c>
      <c r="Q1603" t="s">
        <v>873</v>
      </c>
      <c r="R1603" t="s">
        <v>954</v>
      </c>
      <c r="S1603" s="2">
        <v>43810</v>
      </c>
      <c r="T1603" t="s">
        <v>967</v>
      </c>
      <c r="U1603">
        <v>0</v>
      </c>
      <c r="V1603" t="s">
        <v>975</v>
      </c>
      <c r="X1603">
        <v>0</v>
      </c>
      <c r="AA1603">
        <v>1</v>
      </c>
      <c r="AB1603">
        <v>0</v>
      </c>
      <c r="AC1603" t="s">
        <v>1066</v>
      </c>
      <c r="AG1603">
        <v>0</v>
      </c>
      <c r="AI1603">
        <v>44.80337894</v>
      </c>
      <c r="AL1603">
        <v>-109.02675128</v>
      </c>
      <c r="AN1603" t="s">
        <v>1388</v>
      </c>
      <c r="AO1603">
        <v>0.3013590514208327</v>
      </c>
      <c r="AP1603" t="s">
        <v>1521</v>
      </c>
      <c r="AQ1603">
        <v>2019</v>
      </c>
      <c r="AR1603">
        <v>79</v>
      </c>
    </row>
    <row r="1604" spans="1:44">
      <c r="A1604" t="s">
        <v>44</v>
      </c>
      <c r="C1604" s="2">
        <v>43810</v>
      </c>
      <c r="D1604" t="s">
        <v>66</v>
      </c>
      <c r="E1604">
        <v>120</v>
      </c>
      <c r="F1604" t="s">
        <v>149</v>
      </c>
      <c r="G1604" t="s">
        <v>280</v>
      </c>
      <c r="H1604">
        <v>0.125</v>
      </c>
      <c r="I1604">
        <v>27</v>
      </c>
      <c r="J1604">
        <v>2439.80004882</v>
      </c>
      <c r="K1604">
        <v>26</v>
      </c>
      <c r="L1604">
        <v>56</v>
      </c>
      <c r="M1604" t="s">
        <v>332</v>
      </c>
      <c r="N1604">
        <v>101</v>
      </c>
      <c r="O1604" t="s">
        <v>333</v>
      </c>
      <c r="P1604" t="s">
        <v>535</v>
      </c>
      <c r="Q1604" t="s">
        <v>873</v>
      </c>
      <c r="R1604" t="s">
        <v>954</v>
      </c>
      <c r="S1604" s="2">
        <v>43810</v>
      </c>
      <c r="T1604" t="s">
        <v>967</v>
      </c>
      <c r="U1604">
        <v>0</v>
      </c>
      <c r="V1604" t="s">
        <v>975</v>
      </c>
      <c r="X1604">
        <v>0</v>
      </c>
      <c r="AA1604">
        <v>1</v>
      </c>
      <c r="AB1604">
        <v>0</v>
      </c>
      <c r="AC1604" t="s">
        <v>1066</v>
      </c>
      <c r="AG1604">
        <v>0</v>
      </c>
      <c r="AI1604">
        <v>44.80373781</v>
      </c>
      <c r="AL1604">
        <v>-108.98728273</v>
      </c>
      <c r="AN1604" t="s">
        <v>1386</v>
      </c>
      <c r="AO1604">
        <v>1.750884618543923</v>
      </c>
      <c r="AP1604" t="s">
        <v>1520</v>
      </c>
      <c r="AQ1604">
        <v>2019</v>
      </c>
      <c r="AR1604">
        <v>79</v>
      </c>
    </row>
    <row r="1605" spans="1:44">
      <c r="A1605" t="s">
        <v>44</v>
      </c>
      <c r="C1605" s="2">
        <v>43810</v>
      </c>
      <c r="D1605" t="s">
        <v>66</v>
      </c>
      <c r="E1605">
        <v>120</v>
      </c>
      <c r="F1605" t="s">
        <v>149</v>
      </c>
      <c r="G1605" t="s">
        <v>280</v>
      </c>
      <c r="H1605">
        <v>0.125</v>
      </c>
      <c r="I1605">
        <v>27</v>
      </c>
      <c r="J1605">
        <v>2439.80004882</v>
      </c>
      <c r="K1605">
        <v>27</v>
      </c>
      <c r="L1605">
        <v>56</v>
      </c>
      <c r="M1605" t="s">
        <v>332</v>
      </c>
      <c r="N1605">
        <v>101</v>
      </c>
      <c r="O1605" t="s">
        <v>333</v>
      </c>
      <c r="P1605" t="s">
        <v>535</v>
      </c>
      <c r="Q1605" t="s">
        <v>873</v>
      </c>
      <c r="R1605" t="s">
        <v>954</v>
      </c>
      <c r="S1605" s="2">
        <v>43810</v>
      </c>
      <c r="T1605" t="s">
        <v>967</v>
      </c>
      <c r="U1605">
        <v>0</v>
      </c>
      <c r="V1605" t="s">
        <v>975</v>
      </c>
      <c r="X1605">
        <v>0</v>
      </c>
      <c r="AA1605">
        <v>1</v>
      </c>
      <c r="AB1605">
        <v>0</v>
      </c>
      <c r="AC1605" t="s">
        <v>1066</v>
      </c>
      <c r="AG1605">
        <v>0</v>
      </c>
      <c r="AI1605">
        <v>44.8035813</v>
      </c>
      <c r="AL1605">
        <v>-109.0070513</v>
      </c>
      <c r="AN1605" t="s">
        <v>1389</v>
      </c>
      <c r="AO1605">
        <v>0.7958766274610551</v>
      </c>
      <c r="AP1605" t="s">
        <v>1519</v>
      </c>
      <c r="AQ1605">
        <v>2019</v>
      </c>
      <c r="AR1605">
        <v>79</v>
      </c>
    </row>
    <row r="1606" spans="1:44">
      <c r="A1606" t="s">
        <v>44</v>
      </c>
      <c r="C1606" s="2">
        <v>43810</v>
      </c>
      <c r="D1606" t="s">
        <v>66</v>
      </c>
      <c r="E1606">
        <v>120</v>
      </c>
      <c r="F1606" t="s">
        <v>149</v>
      </c>
      <c r="G1606" t="s">
        <v>280</v>
      </c>
      <c r="H1606">
        <v>0.125</v>
      </c>
      <c r="I1606">
        <v>27</v>
      </c>
      <c r="J1606">
        <v>2439.80004882</v>
      </c>
      <c r="K1606">
        <v>26</v>
      </c>
      <c r="L1606">
        <v>56</v>
      </c>
      <c r="M1606" t="s">
        <v>332</v>
      </c>
      <c r="N1606">
        <v>101</v>
      </c>
      <c r="O1606" t="s">
        <v>333</v>
      </c>
      <c r="P1606" t="s">
        <v>535</v>
      </c>
      <c r="Q1606" t="s">
        <v>873</v>
      </c>
      <c r="R1606" t="s">
        <v>954</v>
      </c>
      <c r="S1606" s="2">
        <v>43810</v>
      </c>
      <c r="T1606" t="s">
        <v>967</v>
      </c>
      <c r="U1606">
        <v>0</v>
      </c>
      <c r="V1606" t="s">
        <v>975</v>
      </c>
      <c r="X1606">
        <v>0</v>
      </c>
      <c r="AA1606">
        <v>1</v>
      </c>
      <c r="AB1606">
        <v>0</v>
      </c>
      <c r="AC1606" t="s">
        <v>1066</v>
      </c>
      <c r="AG1606">
        <v>0</v>
      </c>
      <c r="AI1606">
        <v>44.80373781</v>
      </c>
      <c r="AL1606">
        <v>-108.98728273</v>
      </c>
      <c r="AN1606" t="s">
        <v>1386</v>
      </c>
      <c r="AO1606">
        <v>1.750884618543923</v>
      </c>
      <c r="AP1606" t="s">
        <v>1520</v>
      </c>
      <c r="AQ1606">
        <v>2019</v>
      </c>
      <c r="AR1606">
        <v>79</v>
      </c>
    </row>
    <row r="1607" spans="1:44">
      <c r="A1607" t="s">
        <v>44</v>
      </c>
      <c r="C1607" s="2">
        <v>43810</v>
      </c>
      <c r="D1607" t="s">
        <v>66</v>
      </c>
      <c r="E1607">
        <v>120</v>
      </c>
      <c r="F1607" t="s">
        <v>149</v>
      </c>
      <c r="G1607" t="s">
        <v>280</v>
      </c>
      <c r="H1607">
        <v>0.125</v>
      </c>
      <c r="I1607">
        <v>27</v>
      </c>
      <c r="J1607">
        <v>2439.80004882</v>
      </c>
      <c r="K1607">
        <v>27</v>
      </c>
      <c r="L1607">
        <v>56</v>
      </c>
      <c r="M1607" t="s">
        <v>332</v>
      </c>
      <c r="N1607">
        <v>101</v>
      </c>
      <c r="O1607" t="s">
        <v>333</v>
      </c>
      <c r="P1607" t="s">
        <v>535</v>
      </c>
      <c r="Q1607" t="s">
        <v>873</v>
      </c>
      <c r="R1607" t="s">
        <v>954</v>
      </c>
      <c r="S1607" s="2">
        <v>43810</v>
      </c>
      <c r="T1607" t="s">
        <v>967</v>
      </c>
      <c r="U1607">
        <v>0</v>
      </c>
      <c r="V1607" t="s">
        <v>975</v>
      </c>
      <c r="X1607">
        <v>0</v>
      </c>
      <c r="AA1607">
        <v>1</v>
      </c>
      <c r="AB1607">
        <v>0</v>
      </c>
      <c r="AC1607" t="s">
        <v>1066</v>
      </c>
      <c r="AG1607">
        <v>0</v>
      </c>
      <c r="AI1607">
        <v>44.8035813</v>
      </c>
      <c r="AL1607">
        <v>-109.0070513</v>
      </c>
      <c r="AN1607" t="s">
        <v>1389</v>
      </c>
      <c r="AO1607">
        <v>0.7958766274610551</v>
      </c>
      <c r="AP1607" t="s">
        <v>1519</v>
      </c>
      <c r="AQ1607">
        <v>2019</v>
      </c>
      <c r="AR1607">
        <v>79</v>
      </c>
    </row>
    <row r="1608" spans="1:44">
      <c r="A1608" t="s">
        <v>44</v>
      </c>
      <c r="C1608" s="2">
        <v>43810</v>
      </c>
      <c r="D1608" t="s">
        <v>66</v>
      </c>
      <c r="E1608">
        <v>120</v>
      </c>
      <c r="F1608" t="s">
        <v>149</v>
      </c>
      <c r="G1608" t="s">
        <v>280</v>
      </c>
      <c r="H1608">
        <v>0.125</v>
      </c>
      <c r="I1608">
        <v>27</v>
      </c>
      <c r="J1608">
        <v>2439.80004882</v>
      </c>
      <c r="K1608">
        <v>14</v>
      </c>
      <c r="L1608">
        <v>56</v>
      </c>
      <c r="M1608" t="s">
        <v>332</v>
      </c>
      <c r="N1608">
        <v>101</v>
      </c>
      <c r="O1608" t="s">
        <v>333</v>
      </c>
      <c r="P1608" t="s">
        <v>535</v>
      </c>
      <c r="Q1608" t="s">
        <v>873</v>
      </c>
      <c r="R1608" t="s">
        <v>954</v>
      </c>
      <c r="S1608" s="2">
        <v>43810</v>
      </c>
      <c r="T1608" t="s">
        <v>967</v>
      </c>
      <c r="U1608">
        <v>0</v>
      </c>
      <c r="V1608" t="s">
        <v>975</v>
      </c>
      <c r="X1608">
        <v>0</v>
      </c>
      <c r="AA1608">
        <v>1</v>
      </c>
      <c r="AB1608">
        <v>0</v>
      </c>
      <c r="AC1608" t="s">
        <v>1066</v>
      </c>
      <c r="AG1608">
        <v>0</v>
      </c>
      <c r="AI1608">
        <v>44.83259563</v>
      </c>
      <c r="AL1608">
        <v>-108.98720662</v>
      </c>
      <c r="AN1608" t="s">
        <v>1384</v>
      </c>
      <c r="AO1608">
        <v>2.832530849679652</v>
      </c>
      <c r="AP1608" t="s">
        <v>1519</v>
      </c>
      <c r="AQ1608">
        <v>2019</v>
      </c>
      <c r="AR1608">
        <v>79</v>
      </c>
    </row>
    <row r="1609" spans="1:44">
      <c r="A1609" t="s">
        <v>44</v>
      </c>
      <c r="C1609" s="2">
        <v>43810</v>
      </c>
      <c r="D1609" t="s">
        <v>66</v>
      </c>
      <c r="E1609">
        <v>120</v>
      </c>
      <c r="F1609" t="s">
        <v>149</v>
      </c>
      <c r="G1609" t="s">
        <v>280</v>
      </c>
      <c r="H1609">
        <v>0.125</v>
      </c>
      <c r="I1609">
        <v>27</v>
      </c>
      <c r="J1609">
        <v>2439.80004882</v>
      </c>
      <c r="K1609">
        <v>22</v>
      </c>
      <c r="L1609">
        <v>56</v>
      </c>
      <c r="M1609" t="s">
        <v>332</v>
      </c>
      <c r="N1609">
        <v>101</v>
      </c>
      <c r="O1609" t="s">
        <v>333</v>
      </c>
      <c r="P1609" t="s">
        <v>535</v>
      </c>
      <c r="Q1609" t="s">
        <v>873</v>
      </c>
      <c r="R1609" t="s">
        <v>954</v>
      </c>
      <c r="S1609" s="2">
        <v>43810</v>
      </c>
      <c r="T1609" t="s">
        <v>967</v>
      </c>
      <c r="U1609">
        <v>0</v>
      </c>
      <c r="V1609" t="s">
        <v>975</v>
      </c>
      <c r="X1609">
        <v>0</v>
      </c>
      <c r="AA1609">
        <v>1</v>
      </c>
      <c r="AB1609">
        <v>0</v>
      </c>
      <c r="AC1609" t="s">
        <v>1066</v>
      </c>
      <c r="AG1609">
        <v>0</v>
      </c>
      <c r="AI1609">
        <v>44.81799685</v>
      </c>
      <c r="AL1609">
        <v>-109.00699798</v>
      </c>
      <c r="AN1609" t="s">
        <v>1387</v>
      </c>
      <c r="AO1609">
        <v>1.44643067764435</v>
      </c>
      <c r="AP1609" t="s">
        <v>1519</v>
      </c>
      <c r="AQ1609">
        <v>2019</v>
      </c>
      <c r="AR1609">
        <v>79</v>
      </c>
    </row>
    <row r="1610" spans="1:44">
      <c r="A1610" t="s">
        <v>44</v>
      </c>
      <c r="C1610" s="2">
        <v>43810</v>
      </c>
      <c r="D1610" t="s">
        <v>66</v>
      </c>
      <c r="E1610">
        <v>120</v>
      </c>
      <c r="F1610" t="s">
        <v>149</v>
      </c>
      <c r="G1610" t="s">
        <v>280</v>
      </c>
      <c r="H1610">
        <v>0.125</v>
      </c>
      <c r="I1610">
        <v>27</v>
      </c>
      <c r="J1610">
        <v>2439.80004882</v>
      </c>
      <c r="K1610">
        <v>28</v>
      </c>
      <c r="L1610">
        <v>56</v>
      </c>
      <c r="M1610" t="s">
        <v>332</v>
      </c>
      <c r="N1610">
        <v>101</v>
      </c>
      <c r="O1610" t="s">
        <v>333</v>
      </c>
      <c r="P1610" t="s">
        <v>535</v>
      </c>
      <c r="Q1610" t="s">
        <v>873</v>
      </c>
      <c r="R1610" t="s">
        <v>954</v>
      </c>
      <c r="S1610" s="2">
        <v>43810</v>
      </c>
      <c r="T1610" t="s">
        <v>967</v>
      </c>
      <c r="U1610">
        <v>0</v>
      </c>
      <c r="V1610" t="s">
        <v>975</v>
      </c>
      <c r="X1610">
        <v>0</v>
      </c>
      <c r="AA1610">
        <v>1</v>
      </c>
      <c r="AB1610">
        <v>0</v>
      </c>
      <c r="AC1610" t="s">
        <v>1066</v>
      </c>
      <c r="AG1610">
        <v>0</v>
      </c>
      <c r="AI1610">
        <v>44.80337894</v>
      </c>
      <c r="AL1610">
        <v>-109.02675128</v>
      </c>
      <c r="AN1610" t="s">
        <v>1388</v>
      </c>
      <c r="AO1610">
        <v>0.3013590514208327</v>
      </c>
      <c r="AP1610" t="s">
        <v>1521</v>
      </c>
      <c r="AQ1610">
        <v>2019</v>
      </c>
      <c r="AR1610">
        <v>79</v>
      </c>
    </row>
    <row r="1611" spans="1:44">
      <c r="A1611" t="s">
        <v>44</v>
      </c>
      <c r="C1611" s="2">
        <v>43810</v>
      </c>
      <c r="D1611" t="s">
        <v>66</v>
      </c>
      <c r="E1611">
        <v>120</v>
      </c>
      <c r="F1611" t="s">
        <v>149</v>
      </c>
      <c r="G1611" t="s">
        <v>280</v>
      </c>
      <c r="H1611">
        <v>0.125</v>
      </c>
      <c r="I1611">
        <v>27</v>
      </c>
      <c r="J1611">
        <v>2439.80004882</v>
      </c>
      <c r="K1611">
        <v>27</v>
      </c>
      <c r="L1611">
        <v>56</v>
      </c>
      <c r="M1611" t="s">
        <v>332</v>
      </c>
      <c r="N1611">
        <v>101</v>
      </c>
      <c r="O1611" t="s">
        <v>333</v>
      </c>
      <c r="P1611" t="s">
        <v>535</v>
      </c>
      <c r="Q1611" t="s">
        <v>873</v>
      </c>
      <c r="R1611" t="s">
        <v>954</v>
      </c>
      <c r="S1611" s="2">
        <v>43810</v>
      </c>
      <c r="T1611" t="s">
        <v>967</v>
      </c>
      <c r="U1611">
        <v>0</v>
      </c>
      <c r="V1611" t="s">
        <v>975</v>
      </c>
      <c r="X1611">
        <v>0</v>
      </c>
      <c r="AA1611">
        <v>1</v>
      </c>
      <c r="AB1611">
        <v>0</v>
      </c>
      <c r="AC1611" t="s">
        <v>1066</v>
      </c>
      <c r="AG1611">
        <v>0</v>
      </c>
      <c r="AI1611">
        <v>44.8035813</v>
      </c>
      <c r="AL1611">
        <v>-109.0070513</v>
      </c>
      <c r="AN1611" t="s">
        <v>1389</v>
      </c>
      <c r="AO1611">
        <v>0.7958766274610551</v>
      </c>
      <c r="AP1611" t="s">
        <v>1519</v>
      </c>
      <c r="AQ1611">
        <v>2019</v>
      </c>
      <c r="AR1611">
        <v>79</v>
      </c>
    </row>
    <row r="1612" spans="1:44">
      <c r="A1612" t="s">
        <v>44</v>
      </c>
      <c r="C1612" s="2">
        <v>43810</v>
      </c>
      <c r="D1612" t="s">
        <v>66</v>
      </c>
      <c r="E1612">
        <v>120</v>
      </c>
      <c r="F1612" t="s">
        <v>149</v>
      </c>
      <c r="G1612" t="s">
        <v>280</v>
      </c>
      <c r="H1612">
        <v>0.125</v>
      </c>
      <c r="I1612">
        <v>27</v>
      </c>
      <c r="J1612">
        <v>2439.80004882</v>
      </c>
      <c r="K1612">
        <v>27</v>
      </c>
      <c r="L1612">
        <v>56</v>
      </c>
      <c r="M1612" t="s">
        <v>332</v>
      </c>
      <c r="N1612">
        <v>101</v>
      </c>
      <c r="O1612" t="s">
        <v>333</v>
      </c>
      <c r="P1612" t="s">
        <v>535</v>
      </c>
      <c r="Q1612" t="s">
        <v>873</v>
      </c>
      <c r="R1612" t="s">
        <v>954</v>
      </c>
      <c r="S1612" s="2">
        <v>43810</v>
      </c>
      <c r="T1612" t="s">
        <v>967</v>
      </c>
      <c r="U1612">
        <v>0</v>
      </c>
      <c r="V1612" t="s">
        <v>975</v>
      </c>
      <c r="X1612">
        <v>0</v>
      </c>
      <c r="AA1612">
        <v>1</v>
      </c>
      <c r="AB1612">
        <v>0</v>
      </c>
      <c r="AC1612" t="s">
        <v>1066</v>
      </c>
      <c r="AG1612">
        <v>0</v>
      </c>
      <c r="AI1612">
        <v>44.8035813</v>
      </c>
      <c r="AL1612">
        <v>-109.0070513</v>
      </c>
      <c r="AN1612" t="s">
        <v>1389</v>
      </c>
      <c r="AO1612">
        <v>0.7958766274610551</v>
      </c>
      <c r="AP1612" t="s">
        <v>1519</v>
      </c>
      <c r="AQ1612">
        <v>2019</v>
      </c>
      <c r="AR1612">
        <v>79</v>
      </c>
    </row>
    <row r="1613" spans="1:44">
      <c r="A1613" t="s">
        <v>44</v>
      </c>
      <c r="C1613" s="2">
        <v>43810</v>
      </c>
      <c r="D1613" t="s">
        <v>66</v>
      </c>
      <c r="E1613">
        <v>120</v>
      </c>
      <c r="F1613" t="s">
        <v>149</v>
      </c>
      <c r="G1613" t="s">
        <v>280</v>
      </c>
      <c r="H1613">
        <v>0.125</v>
      </c>
      <c r="I1613">
        <v>27</v>
      </c>
      <c r="J1613">
        <v>2439.80004882</v>
      </c>
      <c r="K1613">
        <v>28</v>
      </c>
      <c r="L1613">
        <v>56</v>
      </c>
      <c r="M1613" t="s">
        <v>332</v>
      </c>
      <c r="N1613">
        <v>101</v>
      </c>
      <c r="O1613" t="s">
        <v>333</v>
      </c>
      <c r="P1613" t="s">
        <v>535</v>
      </c>
      <c r="Q1613" t="s">
        <v>873</v>
      </c>
      <c r="R1613" t="s">
        <v>954</v>
      </c>
      <c r="S1613" s="2">
        <v>43810</v>
      </c>
      <c r="T1613" t="s">
        <v>967</v>
      </c>
      <c r="U1613">
        <v>0</v>
      </c>
      <c r="V1613" t="s">
        <v>975</v>
      </c>
      <c r="X1613">
        <v>0</v>
      </c>
      <c r="AA1613">
        <v>1</v>
      </c>
      <c r="AB1613">
        <v>0</v>
      </c>
      <c r="AC1613" t="s">
        <v>1066</v>
      </c>
      <c r="AG1613">
        <v>0</v>
      </c>
      <c r="AI1613">
        <v>44.80337894</v>
      </c>
      <c r="AL1613">
        <v>-109.02675128</v>
      </c>
      <c r="AN1613" t="s">
        <v>1388</v>
      </c>
      <c r="AO1613">
        <v>0.3013590514208327</v>
      </c>
      <c r="AP1613" t="s">
        <v>1521</v>
      </c>
      <c r="AQ1613">
        <v>2019</v>
      </c>
      <c r="AR1613">
        <v>79</v>
      </c>
    </row>
    <row r="1614" spans="1:44">
      <c r="A1614" t="s">
        <v>44</v>
      </c>
      <c r="C1614" s="2">
        <v>43810</v>
      </c>
      <c r="D1614" t="s">
        <v>66</v>
      </c>
      <c r="E1614">
        <v>120</v>
      </c>
      <c r="F1614" t="s">
        <v>149</v>
      </c>
      <c r="G1614" t="s">
        <v>280</v>
      </c>
      <c r="H1614">
        <v>0.125</v>
      </c>
      <c r="I1614">
        <v>27</v>
      </c>
      <c r="J1614">
        <v>2439.80004882</v>
      </c>
      <c r="K1614">
        <v>15</v>
      </c>
      <c r="L1614">
        <v>56</v>
      </c>
      <c r="M1614" t="s">
        <v>332</v>
      </c>
      <c r="N1614">
        <v>101</v>
      </c>
      <c r="O1614" t="s">
        <v>333</v>
      </c>
      <c r="P1614" t="s">
        <v>535</v>
      </c>
      <c r="Q1614" t="s">
        <v>873</v>
      </c>
      <c r="R1614" t="s">
        <v>954</v>
      </c>
      <c r="S1614" s="2">
        <v>43810</v>
      </c>
      <c r="T1614" t="s">
        <v>967</v>
      </c>
      <c r="U1614">
        <v>0</v>
      </c>
      <c r="V1614" t="s">
        <v>975</v>
      </c>
      <c r="X1614">
        <v>0</v>
      </c>
      <c r="AA1614">
        <v>1</v>
      </c>
      <c r="AB1614">
        <v>0</v>
      </c>
      <c r="AC1614" t="s">
        <v>1066</v>
      </c>
      <c r="AG1614">
        <v>0</v>
      </c>
      <c r="AI1614">
        <v>44.83246581</v>
      </c>
      <c r="AL1614">
        <v>-109.00698281</v>
      </c>
      <c r="AN1614" t="s">
        <v>1390</v>
      </c>
      <c r="AO1614">
        <v>2.355747321888511</v>
      </c>
      <c r="AP1614" t="s">
        <v>1519</v>
      </c>
      <c r="AQ1614">
        <v>2019</v>
      </c>
      <c r="AR1614">
        <v>79</v>
      </c>
    </row>
    <row r="1615" spans="1:44">
      <c r="A1615" t="s">
        <v>44</v>
      </c>
      <c r="C1615" s="2">
        <v>43810</v>
      </c>
      <c r="D1615" t="s">
        <v>66</v>
      </c>
      <c r="E1615">
        <v>120</v>
      </c>
      <c r="F1615" t="s">
        <v>149</v>
      </c>
      <c r="G1615" t="s">
        <v>280</v>
      </c>
      <c r="H1615">
        <v>0.125</v>
      </c>
      <c r="I1615">
        <v>27</v>
      </c>
      <c r="J1615">
        <v>2439.80004882</v>
      </c>
      <c r="K1615">
        <v>22</v>
      </c>
      <c r="L1615">
        <v>56</v>
      </c>
      <c r="M1615" t="s">
        <v>332</v>
      </c>
      <c r="N1615">
        <v>101</v>
      </c>
      <c r="O1615" t="s">
        <v>333</v>
      </c>
      <c r="P1615" t="s">
        <v>535</v>
      </c>
      <c r="Q1615" t="s">
        <v>873</v>
      </c>
      <c r="R1615" t="s">
        <v>954</v>
      </c>
      <c r="S1615" s="2">
        <v>43810</v>
      </c>
      <c r="T1615" t="s">
        <v>967</v>
      </c>
      <c r="U1615">
        <v>0</v>
      </c>
      <c r="V1615" t="s">
        <v>975</v>
      </c>
      <c r="X1615">
        <v>0</v>
      </c>
      <c r="AA1615">
        <v>1</v>
      </c>
      <c r="AB1615">
        <v>0</v>
      </c>
      <c r="AC1615" t="s">
        <v>1066</v>
      </c>
      <c r="AG1615">
        <v>0</v>
      </c>
      <c r="AI1615">
        <v>44.81799685</v>
      </c>
      <c r="AL1615">
        <v>-109.00699798</v>
      </c>
      <c r="AN1615" t="s">
        <v>1387</v>
      </c>
      <c r="AO1615">
        <v>1.44643067764435</v>
      </c>
      <c r="AP1615" t="s">
        <v>1519</v>
      </c>
      <c r="AQ1615">
        <v>2019</v>
      </c>
      <c r="AR1615">
        <v>79</v>
      </c>
    </row>
    <row r="1616" spans="1:44">
      <c r="A1616" t="s">
        <v>44</v>
      </c>
      <c r="C1616" s="2">
        <v>43810</v>
      </c>
      <c r="D1616" t="s">
        <v>66</v>
      </c>
      <c r="E1616">
        <v>120</v>
      </c>
      <c r="F1616" t="s">
        <v>149</v>
      </c>
      <c r="G1616" t="s">
        <v>280</v>
      </c>
      <c r="H1616">
        <v>0.125</v>
      </c>
      <c r="I1616">
        <v>27</v>
      </c>
      <c r="J1616">
        <v>2439.80004882</v>
      </c>
      <c r="K1616">
        <v>26</v>
      </c>
      <c r="L1616">
        <v>56</v>
      </c>
      <c r="M1616" t="s">
        <v>332</v>
      </c>
      <c r="N1616">
        <v>101</v>
      </c>
      <c r="O1616" t="s">
        <v>333</v>
      </c>
      <c r="P1616" t="s">
        <v>535</v>
      </c>
      <c r="Q1616" t="s">
        <v>873</v>
      </c>
      <c r="R1616" t="s">
        <v>954</v>
      </c>
      <c r="S1616" s="2">
        <v>43810</v>
      </c>
      <c r="T1616" t="s">
        <v>967</v>
      </c>
      <c r="U1616">
        <v>0</v>
      </c>
      <c r="V1616" t="s">
        <v>975</v>
      </c>
      <c r="X1616">
        <v>0</v>
      </c>
      <c r="AA1616">
        <v>1</v>
      </c>
      <c r="AB1616">
        <v>0</v>
      </c>
      <c r="AC1616" t="s">
        <v>1066</v>
      </c>
      <c r="AG1616">
        <v>0</v>
      </c>
      <c r="AI1616">
        <v>44.80373781</v>
      </c>
      <c r="AL1616">
        <v>-108.98728273</v>
      </c>
      <c r="AN1616" t="s">
        <v>1386</v>
      </c>
      <c r="AO1616">
        <v>1.750884618543923</v>
      </c>
      <c r="AP1616" t="s">
        <v>1520</v>
      </c>
      <c r="AQ1616">
        <v>2019</v>
      </c>
      <c r="AR1616">
        <v>79</v>
      </c>
    </row>
    <row r="1617" spans="1:44">
      <c r="A1617" t="s">
        <v>44</v>
      </c>
      <c r="C1617" s="2">
        <v>43810</v>
      </c>
      <c r="D1617" t="s">
        <v>66</v>
      </c>
      <c r="E1617">
        <v>120</v>
      </c>
      <c r="F1617" t="s">
        <v>149</v>
      </c>
      <c r="G1617" t="s">
        <v>280</v>
      </c>
      <c r="H1617">
        <v>0.125</v>
      </c>
      <c r="I1617">
        <v>27</v>
      </c>
      <c r="J1617">
        <v>2439.80004882</v>
      </c>
      <c r="K1617">
        <v>21</v>
      </c>
      <c r="L1617">
        <v>56</v>
      </c>
      <c r="M1617" t="s">
        <v>332</v>
      </c>
      <c r="N1617">
        <v>101</v>
      </c>
      <c r="O1617" t="s">
        <v>333</v>
      </c>
      <c r="P1617" t="s">
        <v>535</v>
      </c>
      <c r="Q1617" t="s">
        <v>873</v>
      </c>
      <c r="R1617" t="s">
        <v>954</v>
      </c>
      <c r="S1617" s="2">
        <v>43810</v>
      </c>
      <c r="T1617" t="s">
        <v>967</v>
      </c>
      <c r="U1617">
        <v>0</v>
      </c>
      <c r="V1617" t="s">
        <v>975</v>
      </c>
      <c r="X1617">
        <v>0</v>
      </c>
      <c r="AA1617">
        <v>1</v>
      </c>
      <c r="AB1617">
        <v>0</v>
      </c>
      <c r="AC1617" t="s">
        <v>1066</v>
      </c>
      <c r="AG1617">
        <v>0</v>
      </c>
      <c r="AI1617">
        <v>44.81790893</v>
      </c>
      <c r="AL1617">
        <v>-109.02672084</v>
      </c>
      <c r="AN1617" t="s">
        <v>1391</v>
      </c>
      <c r="AO1617">
        <v>1.239554242571037</v>
      </c>
      <c r="AP1617" t="s">
        <v>1525</v>
      </c>
      <c r="AQ1617">
        <v>2019</v>
      </c>
      <c r="AR1617">
        <v>79</v>
      </c>
    </row>
    <row r="1618" spans="1:44">
      <c r="A1618" t="s">
        <v>44</v>
      </c>
      <c r="C1618" s="2">
        <v>43810</v>
      </c>
      <c r="D1618" t="s">
        <v>66</v>
      </c>
      <c r="E1618">
        <v>120</v>
      </c>
      <c r="F1618" t="s">
        <v>149</v>
      </c>
      <c r="G1618" t="s">
        <v>280</v>
      </c>
      <c r="H1618">
        <v>0.125</v>
      </c>
      <c r="I1618">
        <v>27</v>
      </c>
      <c r="J1618">
        <v>2439.80004882</v>
      </c>
      <c r="K1618">
        <v>22</v>
      </c>
      <c r="L1618">
        <v>56</v>
      </c>
      <c r="M1618" t="s">
        <v>332</v>
      </c>
      <c r="N1618">
        <v>101</v>
      </c>
      <c r="O1618" t="s">
        <v>333</v>
      </c>
      <c r="P1618" t="s">
        <v>535</v>
      </c>
      <c r="Q1618" t="s">
        <v>873</v>
      </c>
      <c r="R1618" t="s">
        <v>954</v>
      </c>
      <c r="S1618" s="2">
        <v>43810</v>
      </c>
      <c r="T1618" t="s">
        <v>967</v>
      </c>
      <c r="U1618">
        <v>0</v>
      </c>
      <c r="V1618" t="s">
        <v>975</v>
      </c>
      <c r="X1618">
        <v>0</v>
      </c>
      <c r="AA1618">
        <v>1</v>
      </c>
      <c r="AB1618">
        <v>0</v>
      </c>
      <c r="AC1618" t="s">
        <v>1066</v>
      </c>
      <c r="AG1618">
        <v>0</v>
      </c>
      <c r="AI1618">
        <v>44.81799685</v>
      </c>
      <c r="AL1618">
        <v>-109.00699798</v>
      </c>
      <c r="AN1618" t="s">
        <v>1387</v>
      </c>
      <c r="AO1618">
        <v>1.44643067764435</v>
      </c>
      <c r="AP1618" t="s">
        <v>1519</v>
      </c>
      <c r="AQ1618">
        <v>2019</v>
      </c>
      <c r="AR1618">
        <v>79</v>
      </c>
    </row>
    <row r="1619" spans="1:44">
      <c r="A1619" t="s">
        <v>44</v>
      </c>
      <c r="C1619" s="2">
        <v>43810</v>
      </c>
      <c r="D1619" t="s">
        <v>66</v>
      </c>
      <c r="E1619">
        <v>120</v>
      </c>
      <c r="F1619" t="s">
        <v>149</v>
      </c>
      <c r="G1619" t="s">
        <v>280</v>
      </c>
      <c r="H1619">
        <v>0.125</v>
      </c>
      <c r="I1619">
        <v>27</v>
      </c>
      <c r="J1619">
        <v>2439.80004882</v>
      </c>
      <c r="K1619">
        <v>27</v>
      </c>
      <c r="L1619">
        <v>56</v>
      </c>
      <c r="M1619" t="s">
        <v>332</v>
      </c>
      <c r="N1619">
        <v>101</v>
      </c>
      <c r="O1619" t="s">
        <v>333</v>
      </c>
      <c r="P1619" t="s">
        <v>535</v>
      </c>
      <c r="Q1619" t="s">
        <v>873</v>
      </c>
      <c r="R1619" t="s">
        <v>954</v>
      </c>
      <c r="S1619" s="2">
        <v>43810</v>
      </c>
      <c r="T1619" t="s">
        <v>967</v>
      </c>
      <c r="U1619">
        <v>0</v>
      </c>
      <c r="V1619" t="s">
        <v>975</v>
      </c>
      <c r="X1619">
        <v>0</v>
      </c>
      <c r="AA1619">
        <v>1</v>
      </c>
      <c r="AB1619">
        <v>0</v>
      </c>
      <c r="AC1619" t="s">
        <v>1066</v>
      </c>
      <c r="AG1619">
        <v>0</v>
      </c>
      <c r="AI1619">
        <v>44.8035813</v>
      </c>
      <c r="AL1619">
        <v>-109.0070513</v>
      </c>
      <c r="AN1619" t="s">
        <v>1389</v>
      </c>
      <c r="AO1619">
        <v>0.7958766274610551</v>
      </c>
      <c r="AP1619" t="s">
        <v>1519</v>
      </c>
      <c r="AQ1619">
        <v>2019</v>
      </c>
      <c r="AR1619">
        <v>79</v>
      </c>
    </row>
    <row r="1620" spans="1:44">
      <c r="A1620" t="s">
        <v>44</v>
      </c>
      <c r="C1620" s="2">
        <v>43810</v>
      </c>
      <c r="D1620" t="s">
        <v>66</v>
      </c>
      <c r="E1620">
        <v>120</v>
      </c>
      <c r="F1620" t="s">
        <v>149</v>
      </c>
      <c r="G1620" t="s">
        <v>280</v>
      </c>
      <c r="H1620">
        <v>0.125</v>
      </c>
      <c r="I1620">
        <v>27</v>
      </c>
      <c r="J1620">
        <v>2439.80004882</v>
      </c>
      <c r="K1620">
        <v>23</v>
      </c>
      <c r="L1620">
        <v>56</v>
      </c>
      <c r="M1620" t="s">
        <v>332</v>
      </c>
      <c r="N1620">
        <v>101</v>
      </c>
      <c r="O1620" t="s">
        <v>333</v>
      </c>
      <c r="P1620" t="s">
        <v>535</v>
      </c>
      <c r="Q1620" t="s">
        <v>873</v>
      </c>
      <c r="R1620" t="s">
        <v>954</v>
      </c>
      <c r="S1620" s="2">
        <v>43810</v>
      </c>
      <c r="T1620" t="s">
        <v>967</v>
      </c>
      <c r="U1620">
        <v>0</v>
      </c>
      <c r="V1620" t="s">
        <v>975</v>
      </c>
      <c r="X1620">
        <v>0</v>
      </c>
      <c r="AA1620">
        <v>1</v>
      </c>
      <c r="AB1620">
        <v>0</v>
      </c>
      <c r="AC1620" t="s">
        <v>1066</v>
      </c>
      <c r="AG1620">
        <v>0</v>
      </c>
      <c r="AI1620">
        <v>44.81820296</v>
      </c>
      <c r="AL1620">
        <v>-108.98725993</v>
      </c>
      <c r="AN1620" t="s">
        <v>1383</v>
      </c>
      <c r="AO1620">
        <v>2.133930965234586</v>
      </c>
      <c r="AP1620" t="s">
        <v>1519</v>
      </c>
      <c r="AQ1620">
        <v>2019</v>
      </c>
      <c r="AR1620">
        <v>79</v>
      </c>
    </row>
    <row r="1621" spans="1:44">
      <c r="A1621" t="s">
        <v>44</v>
      </c>
      <c r="C1621" s="2">
        <v>43810</v>
      </c>
      <c r="D1621" t="s">
        <v>66</v>
      </c>
      <c r="E1621">
        <v>120</v>
      </c>
      <c r="F1621" t="s">
        <v>149</v>
      </c>
      <c r="G1621" t="s">
        <v>280</v>
      </c>
      <c r="H1621">
        <v>0.125</v>
      </c>
      <c r="I1621">
        <v>27</v>
      </c>
      <c r="J1621">
        <v>2439.80004882</v>
      </c>
      <c r="K1621">
        <v>26</v>
      </c>
      <c r="L1621">
        <v>56</v>
      </c>
      <c r="M1621" t="s">
        <v>332</v>
      </c>
      <c r="N1621">
        <v>101</v>
      </c>
      <c r="O1621" t="s">
        <v>333</v>
      </c>
      <c r="P1621" t="s">
        <v>535</v>
      </c>
      <c r="Q1621" t="s">
        <v>873</v>
      </c>
      <c r="R1621" t="s">
        <v>954</v>
      </c>
      <c r="S1621" s="2">
        <v>43810</v>
      </c>
      <c r="T1621" t="s">
        <v>967</v>
      </c>
      <c r="U1621">
        <v>0</v>
      </c>
      <c r="V1621" t="s">
        <v>975</v>
      </c>
      <c r="X1621">
        <v>0</v>
      </c>
      <c r="AA1621">
        <v>1</v>
      </c>
      <c r="AB1621">
        <v>0</v>
      </c>
      <c r="AC1621" t="s">
        <v>1066</v>
      </c>
      <c r="AG1621">
        <v>0</v>
      </c>
      <c r="AI1621">
        <v>44.80373781</v>
      </c>
      <c r="AL1621">
        <v>-108.98728273</v>
      </c>
      <c r="AN1621" t="s">
        <v>1386</v>
      </c>
      <c r="AO1621">
        <v>1.750884618543923</v>
      </c>
      <c r="AP1621" t="s">
        <v>1520</v>
      </c>
      <c r="AQ1621">
        <v>2019</v>
      </c>
      <c r="AR1621">
        <v>79</v>
      </c>
    </row>
    <row r="1622" spans="1:44">
      <c r="A1622" t="s">
        <v>44</v>
      </c>
      <c r="C1622" s="2">
        <v>41310</v>
      </c>
      <c r="D1622" t="s">
        <v>109</v>
      </c>
      <c r="E1622">
        <v>120</v>
      </c>
      <c r="F1622" t="s">
        <v>148</v>
      </c>
      <c r="G1622" t="s">
        <v>311</v>
      </c>
      <c r="H1622">
        <v>0.125</v>
      </c>
      <c r="I1622">
        <v>20</v>
      </c>
      <c r="J1622">
        <v>80</v>
      </c>
      <c r="K1622">
        <v>34</v>
      </c>
      <c r="L1622">
        <v>56</v>
      </c>
      <c r="M1622" t="s">
        <v>332</v>
      </c>
      <c r="N1622">
        <v>101</v>
      </c>
      <c r="O1622" t="s">
        <v>333</v>
      </c>
      <c r="P1622" t="s">
        <v>536</v>
      </c>
      <c r="Q1622" t="s">
        <v>874</v>
      </c>
      <c r="R1622" t="s">
        <v>954</v>
      </c>
      <c r="S1622" s="2">
        <v>41310</v>
      </c>
      <c r="T1622" t="s">
        <v>967</v>
      </c>
      <c r="U1622">
        <v>0</v>
      </c>
      <c r="V1622" t="s">
        <v>975</v>
      </c>
      <c r="AA1622">
        <v>1</v>
      </c>
      <c r="AB1622">
        <v>0</v>
      </c>
      <c r="AC1622" t="s">
        <v>1067</v>
      </c>
      <c r="AI1622">
        <v>44.7891276</v>
      </c>
      <c r="AL1622">
        <v>-109.00705121</v>
      </c>
      <c r="AN1622" t="s">
        <v>1392</v>
      </c>
      <c r="AO1622">
        <v>1.080637527593496</v>
      </c>
      <c r="AP1622" t="s">
        <v>1523</v>
      </c>
      <c r="AQ1622">
        <v>2013</v>
      </c>
      <c r="AR1622">
        <v>79</v>
      </c>
    </row>
    <row r="1623" spans="1:44">
      <c r="A1623" t="s">
        <v>44</v>
      </c>
      <c r="C1623" s="2">
        <v>41310</v>
      </c>
      <c r="D1623" t="s">
        <v>109</v>
      </c>
      <c r="E1623">
        <v>120</v>
      </c>
      <c r="F1623" t="s">
        <v>148</v>
      </c>
      <c r="G1623" t="s">
        <v>311</v>
      </c>
      <c r="H1623">
        <v>0.125</v>
      </c>
      <c r="I1623">
        <v>20</v>
      </c>
      <c r="J1623">
        <v>80</v>
      </c>
      <c r="K1623">
        <v>35</v>
      </c>
      <c r="L1623">
        <v>56</v>
      </c>
      <c r="M1623" t="s">
        <v>332</v>
      </c>
      <c r="N1623">
        <v>101</v>
      </c>
      <c r="O1623" t="s">
        <v>333</v>
      </c>
      <c r="P1623" t="s">
        <v>536</v>
      </c>
      <c r="Q1623" t="s">
        <v>874</v>
      </c>
      <c r="R1623" t="s">
        <v>954</v>
      </c>
      <c r="S1623" s="2">
        <v>41310</v>
      </c>
      <c r="T1623" t="s">
        <v>967</v>
      </c>
      <c r="U1623">
        <v>0</v>
      </c>
      <c r="V1623" t="s">
        <v>975</v>
      </c>
      <c r="AA1623">
        <v>1</v>
      </c>
      <c r="AB1623">
        <v>0</v>
      </c>
      <c r="AC1623" t="s">
        <v>1067</v>
      </c>
      <c r="AI1623">
        <v>44.78929936</v>
      </c>
      <c r="AL1623">
        <v>-108.98725211</v>
      </c>
      <c r="AN1623" t="s">
        <v>1393</v>
      </c>
      <c r="AO1623">
        <v>1.892769259630072</v>
      </c>
      <c r="AP1623" t="s">
        <v>1523</v>
      </c>
      <c r="AQ1623">
        <v>2013</v>
      </c>
      <c r="AR1623">
        <v>79</v>
      </c>
    </row>
    <row r="1624" spans="1:44">
      <c r="A1624" t="s">
        <v>44</v>
      </c>
      <c r="C1624" s="2">
        <v>41681</v>
      </c>
      <c r="D1624" t="s">
        <v>64</v>
      </c>
      <c r="E1624">
        <v>120</v>
      </c>
      <c r="F1624" t="s">
        <v>148</v>
      </c>
      <c r="G1624" t="s">
        <v>284</v>
      </c>
      <c r="H1624">
        <v>0.125</v>
      </c>
      <c r="I1624">
        <v>19</v>
      </c>
      <c r="J1624">
        <v>1702.81005859</v>
      </c>
      <c r="K1624">
        <v>17</v>
      </c>
      <c r="L1624">
        <v>56</v>
      </c>
      <c r="M1624" t="s">
        <v>332</v>
      </c>
      <c r="N1624">
        <v>101</v>
      </c>
      <c r="O1624" t="s">
        <v>333</v>
      </c>
      <c r="P1624" t="s">
        <v>537</v>
      </c>
      <c r="Q1624" t="s">
        <v>875</v>
      </c>
      <c r="R1624" t="s">
        <v>954</v>
      </c>
      <c r="S1624" s="2">
        <v>41681</v>
      </c>
      <c r="T1624" t="s">
        <v>967</v>
      </c>
      <c r="U1624">
        <v>0</v>
      </c>
      <c r="V1624" t="s">
        <v>975</v>
      </c>
      <c r="AA1624">
        <v>1</v>
      </c>
      <c r="AB1624">
        <v>0</v>
      </c>
      <c r="AC1624" t="s">
        <v>1068</v>
      </c>
      <c r="AI1624">
        <v>44.83243874</v>
      </c>
      <c r="AL1624">
        <v>-109.04705416</v>
      </c>
      <c r="AN1624" t="s">
        <v>1380</v>
      </c>
      <c r="AO1624">
        <v>2.532387830994962</v>
      </c>
      <c r="AP1624" t="s">
        <v>1521</v>
      </c>
      <c r="AQ1624">
        <v>2014</v>
      </c>
      <c r="AR1624">
        <v>79</v>
      </c>
    </row>
    <row r="1625" spans="1:44">
      <c r="A1625" t="s">
        <v>44</v>
      </c>
      <c r="C1625" s="2">
        <v>43810</v>
      </c>
      <c r="D1625" t="s">
        <v>66</v>
      </c>
      <c r="E1625">
        <v>120</v>
      </c>
      <c r="F1625" t="s">
        <v>149</v>
      </c>
      <c r="G1625" t="s">
        <v>248</v>
      </c>
      <c r="H1625">
        <v>0.125</v>
      </c>
      <c r="I1625">
        <v>11</v>
      </c>
      <c r="J1625">
        <v>1418.9399414</v>
      </c>
      <c r="K1625">
        <v>30</v>
      </c>
      <c r="L1625">
        <v>56</v>
      </c>
      <c r="M1625" t="s">
        <v>332</v>
      </c>
      <c r="N1625">
        <v>101</v>
      </c>
      <c r="O1625" t="s">
        <v>333</v>
      </c>
      <c r="P1625" t="s">
        <v>538</v>
      </c>
      <c r="Q1625" t="s">
        <v>876</v>
      </c>
      <c r="R1625" t="s">
        <v>954</v>
      </c>
      <c r="S1625" s="2">
        <v>43810</v>
      </c>
      <c r="T1625" t="s">
        <v>967</v>
      </c>
      <c r="U1625">
        <v>0</v>
      </c>
      <c r="V1625" t="s">
        <v>975</v>
      </c>
      <c r="X1625">
        <v>0</v>
      </c>
      <c r="AA1625">
        <v>1</v>
      </c>
      <c r="AB1625">
        <v>0</v>
      </c>
      <c r="AC1625" t="s">
        <v>1030</v>
      </c>
      <c r="AG1625">
        <v>0</v>
      </c>
      <c r="AI1625">
        <v>44.80342814</v>
      </c>
      <c r="AL1625">
        <v>-109.06741779</v>
      </c>
      <c r="AN1625" t="s">
        <v>1394</v>
      </c>
      <c r="AO1625">
        <v>2.220038996636189</v>
      </c>
      <c r="AP1625" t="s">
        <v>1526</v>
      </c>
      <c r="AQ1625">
        <v>2019</v>
      </c>
      <c r="AR1625">
        <v>79</v>
      </c>
    </row>
    <row r="1626" spans="1:44">
      <c r="A1626" t="s">
        <v>44</v>
      </c>
      <c r="C1626" s="2">
        <v>43810</v>
      </c>
      <c r="D1626" t="s">
        <v>66</v>
      </c>
      <c r="E1626">
        <v>120</v>
      </c>
      <c r="F1626" t="s">
        <v>149</v>
      </c>
      <c r="G1626" t="s">
        <v>248</v>
      </c>
      <c r="H1626">
        <v>0.125</v>
      </c>
      <c r="I1626">
        <v>11</v>
      </c>
      <c r="J1626">
        <v>1418.9399414</v>
      </c>
      <c r="K1626">
        <v>29</v>
      </c>
      <c r="L1626">
        <v>56</v>
      </c>
      <c r="M1626" t="s">
        <v>332</v>
      </c>
      <c r="N1626">
        <v>101</v>
      </c>
      <c r="O1626" t="s">
        <v>333</v>
      </c>
      <c r="P1626" t="s">
        <v>538</v>
      </c>
      <c r="Q1626" t="s">
        <v>876</v>
      </c>
      <c r="R1626" t="s">
        <v>954</v>
      </c>
      <c r="S1626" s="2">
        <v>43810</v>
      </c>
      <c r="T1626" t="s">
        <v>967</v>
      </c>
      <c r="U1626">
        <v>0</v>
      </c>
      <c r="V1626" t="s">
        <v>975</v>
      </c>
      <c r="X1626">
        <v>0</v>
      </c>
      <c r="AA1626">
        <v>1</v>
      </c>
      <c r="AB1626">
        <v>0</v>
      </c>
      <c r="AC1626" t="s">
        <v>1030</v>
      </c>
      <c r="AG1626">
        <v>0</v>
      </c>
      <c r="AI1626">
        <v>44.803394</v>
      </c>
      <c r="AL1626">
        <v>-109.04708454</v>
      </c>
      <c r="AN1626" t="s">
        <v>1395</v>
      </c>
      <c r="AO1626">
        <v>1.228180793840817</v>
      </c>
      <c r="AP1626" t="s">
        <v>1521</v>
      </c>
      <c r="AQ1626">
        <v>2019</v>
      </c>
      <c r="AR1626">
        <v>79</v>
      </c>
    </row>
    <row r="1627" spans="1:44">
      <c r="A1627" t="s">
        <v>44</v>
      </c>
      <c r="C1627" s="2">
        <v>43810</v>
      </c>
      <c r="D1627" t="s">
        <v>66</v>
      </c>
      <c r="E1627">
        <v>120</v>
      </c>
      <c r="F1627" t="s">
        <v>149</v>
      </c>
      <c r="G1627" t="s">
        <v>248</v>
      </c>
      <c r="H1627">
        <v>0.125</v>
      </c>
      <c r="I1627">
        <v>11</v>
      </c>
      <c r="J1627">
        <v>1418.9399414</v>
      </c>
      <c r="K1627">
        <v>30</v>
      </c>
      <c r="L1627">
        <v>56</v>
      </c>
      <c r="M1627" t="s">
        <v>332</v>
      </c>
      <c r="N1627">
        <v>101</v>
      </c>
      <c r="O1627" t="s">
        <v>333</v>
      </c>
      <c r="P1627" t="s">
        <v>538</v>
      </c>
      <c r="Q1627" t="s">
        <v>876</v>
      </c>
      <c r="R1627" t="s">
        <v>954</v>
      </c>
      <c r="S1627" s="2">
        <v>43810</v>
      </c>
      <c r="T1627" t="s">
        <v>967</v>
      </c>
      <c r="U1627">
        <v>0</v>
      </c>
      <c r="V1627" t="s">
        <v>975</v>
      </c>
      <c r="X1627">
        <v>0</v>
      </c>
      <c r="AA1627">
        <v>1</v>
      </c>
      <c r="AB1627">
        <v>0</v>
      </c>
      <c r="AC1627" t="s">
        <v>1030</v>
      </c>
      <c r="AG1627">
        <v>0</v>
      </c>
      <c r="AI1627">
        <v>44.80342814</v>
      </c>
      <c r="AL1627">
        <v>-109.06741779</v>
      </c>
      <c r="AN1627" t="s">
        <v>1394</v>
      </c>
      <c r="AO1627">
        <v>2.220038996636189</v>
      </c>
      <c r="AP1627" t="s">
        <v>1526</v>
      </c>
      <c r="AQ1627">
        <v>2019</v>
      </c>
      <c r="AR1627">
        <v>79</v>
      </c>
    </row>
    <row r="1628" spans="1:44">
      <c r="A1628" t="s">
        <v>44</v>
      </c>
      <c r="C1628" s="2">
        <v>43810</v>
      </c>
      <c r="D1628" t="s">
        <v>66</v>
      </c>
      <c r="E1628">
        <v>120</v>
      </c>
      <c r="F1628" t="s">
        <v>149</v>
      </c>
      <c r="G1628" t="s">
        <v>248</v>
      </c>
      <c r="H1628">
        <v>0.125</v>
      </c>
      <c r="I1628">
        <v>11</v>
      </c>
      <c r="J1628">
        <v>1418.9399414</v>
      </c>
      <c r="K1628">
        <v>31</v>
      </c>
      <c r="L1628">
        <v>56</v>
      </c>
      <c r="M1628" t="s">
        <v>332</v>
      </c>
      <c r="N1628">
        <v>101</v>
      </c>
      <c r="O1628" t="s">
        <v>333</v>
      </c>
      <c r="P1628" t="s">
        <v>538</v>
      </c>
      <c r="Q1628" t="s">
        <v>876</v>
      </c>
      <c r="R1628" t="s">
        <v>954</v>
      </c>
      <c r="S1628" s="2">
        <v>43810</v>
      </c>
      <c r="T1628" t="s">
        <v>967</v>
      </c>
      <c r="U1628">
        <v>0</v>
      </c>
      <c r="V1628" t="s">
        <v>975</v>
      </c>
      <c r="X1628">
        <v>0</v>
      </c>
      <c r="AA1628">
        <v>1</v>
      </c>
      <c r="AB1628">
        <v>0</v>
      </c>
      <c r="AC1628" t="s">
        <v>1030</v>
      </c>
      <c r="AG1628">
        <v>0</v>
      </c>
      <c r="AI1628">
        <v>44.78892104</v>
      </c>
      <c r="AL1628">
        <v>-109.06742536</v>
      </c>
      <c r="AN1628" t="s">
        <v>1396</v>
      </c>
      <c r="AO1628">
        <v>2.343623318258251</v>
      </c>
      <c r="AP1628" t="s">
        <v>1522</v>
      </c>
      <c r="AQ1628">
        <v>2019</v>
      </c>
      <c r="AR1628">
        <v>79</v>
      </c>
    </row>
    <row r="1629" spans="1:44">
      <c r="A1629" t="s">
        <v>44</v>
      </c>
      <c r="C1629" s="2">
        <v>43810</v>
      </c>
      <c r="D1629" t="s">
        <v>66</v>
      </c>
      <c r="E1629">
        <v>120</v>
      </c>
      <c r="F1629" t="s">
        <v>149</v>
      </c>
      <c r="G1629" t="s">
        <v>248</v>
      </c>
      <c r="H1629">
        <v>0.125</v>
      </c>
      <c r="I1629">
        <v>11</v>
      </c>
      <c r="J1629">
        <v>1418.9399414</v>
      </c>
      <c r="K1629">
        <v>32</v>
      </c>
      <c r="L1629">
        <v>56</v>
      </c>
      <c r="M1629" t="s">
        <v>332</v>
      </c>
      <c r="N1629">
        <v>101</v>
      </c>
      <c r="O1629" t="s">
        <v>333</v>
      </c>
      <c r="P1629" t="s">
        <v>538</v>
      </c>
      <c r="Q1629" t="s">
        <v>876</v>
      </c>
      <c r="R1629" t="s">
        <v>954</v>
      </c>
      <c r="S1629" s="2">
        <v>43810</v>
      </c>
      <c r="T1629" t="s">
        <v>967</v>
      </c>
      <c r="U1629">
        <v>0</v>
      </c>
      <c r="V1629" t="s">
        <v>975</v>
      </c>
      <c r="X1629">
        <v>0</v>
      </c>
      <c r="AA1629">
        <v>1</v>
      </c>
      <c r="AB1629">
        <v>0</v>
      </c>
      <c r="AC1629" t="s">
        <v>1030</v>
      </c>
      <c r="AG1629">
        <v>0</v>
      </c>
      <c r="AI1629">
        <v>44.78888308</v>
      </c>
      <c r="AL1629">
        <v>-109.04709209</v>
      </c>
      <c r="AN1629" t="s">
        <v>1397</v>
      </c>
      <c r="AO1629">
        <v>1.440817878077198</v>
      </c>
      <c r="AP1629" t="s">
        <v>1522</v>
      </c>
      <c r="AQ1629">
        <v>2019</v>
      </c>
      <c r="AR1629">
        <v>79</v>
      </c>
    </row>
    <row r="1630" spans="1:44">
      <c r="A1630" t="s">
        <v>44</v>
      </c>
      <c r="C1630" s="2">
        <v>43810</v>
      </c>
      <c r="D1630" t="s">
        <v>66</v>
      </c>
      <c r="E1630">
        <v>120</v>
      </c>
      <c r="F1630" t="s">
        <v>149</v>
      </c>
      <c r="G1630" t="s">
        <v>248</v>
      </c>
      <c r="H1630">
        <v>0.125</v>
      </c>
      <c r="I1630">
        <v>11</v>
      </c>
      <c r="J1630">
        <v>1418.9399414</v>
      </c>
      <c r="K1630">
        <v>28</v>
      </c>
      <c r="L1630">
        <v>56</v>
      </c>
      <c r="M1630" t="s">
        <v>332</v>
      </c>
      <c r="N1630">
        <v>101</v>
      </c>
      <c r="O1630" t="s">
        <v>333</v>
      </c>
      <c r="P1630" t="s">
        <v>538</v>
      </c>
      <c r="Q1630" t="s">
        <v>876</v>
      </c>
      <c r="R1630" t="s">
        <v>954</v>
      </c>
      <c r="S1630" s="2">
        <v>43810</v>
      </c>
      <c r="T1630" t="s">
        <v>967</v>
      </c>
      <c r="U1630">
        <v>0</v>
      </c>
      <c r="V1630" t="s">
        <v>975</v>
      </c>
      <c r="X1630">
        <v>0</v>
      </c>
      <c r="AA1630">
        <v>1</v>
      </c>
      <c r="AB1630">
        <v>0</v>
      </c>
      <c r="AC1630" t="s">
        <v>1030</v>
      </c>
      <c r="AG1630">
        <v>0</v>
      </c>
      <c r="AI1630">
        <v>44.80337894</v>
      </c>
      <c r="AL1630">
        <v>-109.02675128</v>
      </c>
      <c r="AN1630" t="s">
        <v>1388</v>
      </c>
      <c r="AO1630">
        <v>0.3013590514208327</v>
      </c>
      <c r="AP1630" t="s">
        <v>1521</v>
      </c>
      <c r="AQ1630">
        <v>2019</v>
      </c>
      <c r="AR1630">
        <v>79</v>
      </c>
    </row>
    <row r="1631" spans="1:44">
      <c r="A1631" t="s">
        <v>44</v>
      </c>
      <c r="C1631" s="2">
        <v>43810</v>
      </c>
      <c r="D1631" t="s">
        <v>66</v>
      </c>
      <c r="E1631">
        <v>120</v>
      </c>
      <c r="F1631" t="s">
        <v>149</v>
      </c>
      <c r="G1631" t="s">
        <v>248</v>
      </c>
      <c r="H1631">
        <v>0.125</v>
      </c>
      <c r="I1631">
        <v>11</v>
      </c>
      <c r="J1631">
        <v>1418.9399414</v>
      </c>
      <c r="K1631">
        <v>21</v>
      </c>
      <c r="L1631">
        <v>56</v>
      </c>
      <c r="M1631" t="s">
        <v>332</v>
      </c>
      <c r="N1631">
        <v>101</v>
      </c>
      <c r="O1631" t="s">
        <v>333</v>
      </c>
      <c r="P1631" t="s">
        <v>538</v>
      </c>
      <c r="Q1631" t="s">
        <v>876</v>
      </c>
      <c r="R1631" t="s">
        <v>954</v>
      </c>
      <c r="S1631" s="2">
        <v>43810</v>
      </c>
      <c r="T1631" t="s">
        <v>967</v>
      </c>
      <c r="U1631">
        <v>0</v>
      </c>
      <c r="V1631" t="s">
        <v>975</v>
      </c>
      <c r="X1631">
        <v>0</v>
      </c>
      <c r="AA1631">
        <v>1</v>
      </c>
      <c r="AB1631">
        <v>0</v>
      </c>
      <c r="AC1631" t="s">
        <v>1030</v>
      </c>
      <c r="AG1631">
        <v>0</v>
      </c>
      <c r="AI1631">
        <v>44.81790893</v>
      </c>
      <c r="AL1631">
        <v>-109.02672084</v>
      </c>
      <c r="AN1631" t="s">
        <v>1391</v>
      </c>
      <c r="AO1631">
        <v>1.239554242571037</v>
      </c>
      <c r="AP1631" t="s">
        <v>1525</v>
      </c>
      <c r="AQ1631">
        <v>2019</v>
      </c>
      <c r="AR1631">
        <v>79</v>
      </c>
    </row>
    <row r="1632" spans="1:44">
      <c r="A1632" t="s">
        <v>44</v>
      </c>
      <c r="C1632" s="2">
        <v>43810</v>
      </c>
      <c r="D1632" t="s">
        <v>66</v>
      </c>
      <c r="E1632">
        <v>120</v>
      </c>
      <c r="F1632" t="s">
        <v>149</v>
      </c>
      <c r="G1632" t="s">
        <v>248</v>
      </c>
      <c r="H1632">
        <v>0.125</v>
      </c>
      <c r="I1632">
        <v>11</v>
      </c>
      <c r="J1632">
        <v>1418.9399414</v>
      </c>
      <c r="K1632">
        <v>29</v>
      </c>
      <c r="L1632">
        <v>56</v>
      </c>
      <c r="M1632" t="s">
        <v>332</v>
      </c>
      <c r="N1632">
        <v>101</v>
      </c>
      <c r="O1632" t="s">
        <v>333</v>
      </c>
      <c r="P1632" t="s">
        <v>538</v>
      </c>
      <c r="Q1632" t="s">
        <v>876</v>
      </c>
      <c r="R1632" t="s">
        <v>954</v>
      </c>
      <c r="S1632" s="2">
        <v>43810</v>
      </c>
      <c r="T1632" t="s">
        <v>967</v>
      </c>
      <c r="U1632">
        <v>0</v>
      </c>
      <c r="V1632" t="s">
        <v>975</v>
      </c>
      <c r="X1632">
        <v>0</v>
      </c>
      <c r="AA1632">
        <v>1</v>
      </c>
      <c r="AB1632">
        <v>0</v>
      </c>
      <c r="AC1632" t="s">
        <v>1030</v>
      </c>
      <c r="AG1632">
        <v>0</v>
      </c>
      <c r="AI1632">
        <v>44.803394</v>
      </c>
      <c r="AL1632">
        <v>-109.04708454</v>
      </c>
      <c r="AN1632" t="s">
        <v>1395</v>
      </c>
      <c r="AO1632">
        <v>1.228180793840817</v>
      </c>
      <c r="AP1632" t="s">
        <v>1521</v>
      </c>
      <c r="AQ1632">
        <v>2019</v>
      </c>
      <c r="AR1632">
        <v>79</v>
      </c>
    </row>
    <row r="1633" spans="1:44">
      <c r="A1633" t="s">
        <v>44</v>
      </c>
      <c r="C1633" s="2">
        <v>43810</v>
      </c>
      <c r="D1633" t="s">
        <v>66</v>
      </c>
      <c r="E1633">
        <v>120</v>
      </c>
      <c r="F1633" t="s">
        <v>149</v>
      </c>
      <c r="G1633" t="s">
        <v>248</v>
      </c>
      <c r="H1633">
        <v>0.125</v>
      </c>
      <c r="I1633">
        <v>11</v>
      </c>
      <c r="J1633">
        <v>1418.9399414</v>
      </c>
      <c r="K1633">
        <v>33</v>
      </c>
      <c r="L1633">
        <v>56</v>
      </c>
      <c r="M1633" t="s">
        <v>332</v>
      </c>
      <c r="N1633">
        <v>101</v>
      </c>
      <c r="O1633" t="s">
        <v>333</v>
      </c>
      <c r="P1633" t="s">
        <v>538</v>
      </c>
      <c r="Q1633" t="s">
        <v>876</v>
      </c>
      <c r="R1633" t="s">
        <v>954</v>
      </c>
      <c r="S1633" s="2">
        <v>43810</v>
      </c>
      <c r="T1633" t="s">
        <v>967</v>
      </c>
      <c r="U1633">
        <v>0</v>
      </c>
      <c r="V1633" t="s">
        <v>975</v>
      </c>
      <c r="X1633">
        <v>0</v>
      </c>
      <c r="AA1633">
        <v>1</v>
      </c>
      <c r="AB1633">
        <v>0</v>
      </c>
      <c r="AC1633" t="s">
        <v>1030</v>
      </c>
      <c r="AG1633">
        <v>0</v>
      </c>
      <c r="AI1633">
        <v>44.78882987</v>
      </c>
      <c r="AL1633">
        <v>-109.02676646</v>
      </c>
      <c r="AN1633" t="s">
        <v>1398</v>
      </c>
      <c r="AO1633">
        <v>0.8146336770052106</v>
      </c>
      <c r="AP1633" t="s">
        <v>1522</v>
      </c>
      <c r="AQ1633">
        <v>2019</v>
      </c>
      <c r="AR1633">
        <v>79</v>
      </c>
    </row>
    <row r="1634" spans="1:44">
      <c r="A1634" t="s">
        <v>44</v>
      </c>
      <c r="C1634" s="2">
        <v>43810</v>
      </c>
      <c r="D1634" t="s">
        <v>66</v>
      </c>
      <c r="E1634">
        <v>120</v>
      </c>
      <c r="F1634" t="s">
        <v>149</v>
      </c>
      <c r="G1634" t="s">
        <v>248</v>
      </c>
      <c r="H1634">
        <v>0.125</v>
      </c>
      <c r="I1634">
        <v>11</v>
      </c>
      <c r="J1634">
        <v>1418.9399414</v>
      </c>
      <c r="K1634">
        <v>20</v>
      </c>
      <c r="L1634">
        <v>56</v>
      </c>
      <c r="M1634" t="s">
        <v>332</v>
      </c>
      <c r="N1634">
        <v>101</v>
      </c>
      <c r="O1634" t="s">
        <v>333</v>
      </c>
      <c r="P1634" t="s">
        <v>538</v>
      </c>
      <c r="Q1634" t="s">
        <v>876</v>
      </c>
      <c r="R1634" t="s">
        <v>954</v>
      </c>
      <c r="S1634" s="2">
        <v>43810</v>
      </c>
      <c r="T1634" t="s">
        <v>967</v>
      </c>
      <c r="U1634">
        <v>0</v>
      </c>
      <c r="V1634" t="s">
        <v>975</v>
      </c>
      <c r="X1634">
        <v>0</v>
      </c>
      <c r="AA1634">
        <v>1</v>
      </c>
      <c r="AB1634">
        <v>0</v>
      </c>
      <c r="AC1634" t="s">
        <v>1030</v>
      </c>
      <c r="AG1634">
        <v>0</v>
      </c>
      <c r="AI1634">
        <v>44.817924</v>
      </c>
      <c r="AL1634">
        <v>-109.04704646</v>
      </c>
      <c r="AN1634" t="s">
        <v>1382</v>
      </c>
      <c r="AO1634">
        <v>1.718125657123723</v>
      </c>
      <c r="AP1634" t="s">
        <v>1521</v>
      </c>
      <c r="AQ1634">
        <v>2019</v>
      </c>
      <c r="AR1634">
        <v>79</v>
      </c>
    </row>
    <row r="1635" spans="1:44">
      <c r="A1635" t="s">
        <v>44</v>
      </c>
      <c r="C1635" s="2">
        <v>41681</v>
      </c>
      <c r="D1635" t="s">
        <v>64</v>
      </c>
      <c r="E1635">
        <v>120</v>
      </c>
      <c r="F1635" t="s">
        <v>148</v>
      </c>
      <c r="G1635" t="s">
        <v>284</v>
      </c>
      <c r="H1635">
        <v>0.125</v>
      </c>
      <c r="I1635">
        <v>8</v>
      </c>
      <c r="J1635">
        <v>642.77001953</v>
      </c>
      <c r="K1635">
        <v>20</v>
      </c>
      <c r="L1635">
        <v>56</v>
      </c>
      <c r="M1635" t="s">
        <v>332</v>
      </c>
      <c r="N1635">
        <v>101</v>
      </c>
      <c r="O1635" t="s">
        <v>333</v>
      </c>
      <c r="P1635" t="s">
        <v>539</v>
      </c>
      <c r="Q1635" t="s">
        <v>877</v>
      </c>
      <c r="R1635" t="s">
        <v>954</v>
      </c>
      <c r="S1635" s="2">
        <v>41681</v>
      </c>
      <c r="T1635" t="s">
        <v>967</v>
      </c>
      <c r="U1635">
        <v>0</v>
      </c>
      <c r="V1635" t="s">
        <v>975</v>
      </c>
      <c r="AA1635">
        <v>1</v>
      </c>
      <c r="AB1635">
        <v>0</v>
      </c>
      <c r="AC1635" t="s">
        <v>1068</v>
      </c>
      <c r="AI1635">
        <v>44.817924</v>
      </c>
      <c r="AL1635">
        <v>-109.04704646</v>
      </c>
      <c r="AN1635" t="s">
        <v>1382</v>
      </c>
      <c r="AO1635">
        <v>1.718125657123723</v>
      </c>
      <c r="AP1635" t="s">
        <v>1521</v>
      </c>
      <c r="AQ1635">
        <v>2014</v>
      </c>
      <c r="AR1635">
        <v>79</v>
      </c>
    </row>
    <row r="1636" spans="1:44">
      <c r="A1636" t="s">
        <v>44</v>
      </c>
      <c r="C1636" s="2">
        <v>41681</v>
      </c>
      <c r="D1636" t="s">
        <v>64</v>
      </c>
      <c r="E1636">
        <v>120</v>
      </c>
      <c r="F1636" t="s">
        <v>148</v>
      </c>
      <c r="G1636" t="s">
        <v>284</v>
      </c>
      <c r="H1636">
        <v>0.125</v>
      </c>
      <c r="I1636">
        <v>8</v>
      </c>
      <c r="J1636">
        <v>642.77001953</v>
      </c>
      <c r="K1636">
        <v>21</v>
      </c>
      <c r="L1636">
        <v>56</v>
      </c>
      <c r="M1636" t="s">
        <v>332</v>
      </c>
      <c r="N1636">
        <v>101</v>
      </c>
      <c r="O1636" t="s">
        <v>333</v>
      </c>
      <c r="P1636" t="s">
        <v>539</v>
      </c>
      <c r="Q1636" t="s">
        <v>877</v>
      </c>
      <c r="R1636" t="s">
        <v>954</v>
      </c>
      <c r="S1636" s="2">
        <v>41681</v>
      </c>
      <c r="T1636" t="s">
        <v>967</v>
      </c>
      <c r="U1636">
        <v>0</v>
      </c>
      <c r="V1636" t="s">
        <v>975</v>
      </c>
      <c r="AA1636">
        <v>1</v>
      </c>
      <c r="AB1636">
        <v>0</v>
      </c>
      <c r="AC1636" t="s">
        <v>1068</v>
      </c>
      <c r="AI1636">
        <v>44.81790893</v>
      </c>
      <c r="AL1636">
        <v>-109.02672084</v>
      </c>
      <c r="AN1636" t="s">
        <v>1391</v>
      </c>
      <c r="AO1636">
        <v>1.239554242571037</v>
      </c>
      <c r="AP1636" t="s">
        <v>1525</v>
      </c>
      <c r="AQ1636">
        <v>2014</v>
      </c>
      <c r="AR1636">
        <v>79</v>
      </c>
    </row>
    <row r="1637" spans="1:44">
      <c r="A1637" t="s">
        <v>44</v>
      </c>
      <c r="C1637" s="2">
        <v>41681</v>
      </c>
      <c r="D1637" t="s">
        <v>64</v>
      </c>
      <c r="E1637">
        <v>120</v>
      </c>
      <c r="F1637" t="s">
        <v>148</v>
      </c>
      <c r="G1637" t="s">
        <v>284</v>
      </c>
      <c r="H1637">
        <v>0.125</v>
      </c>
      <c r="I1637">
        <v>8</v>
      </c>
      <c r="J1637">
        <v>642.77001953</v>
      </c>
      <c r="K1637">
        <v>28</v>
      </c>
      <c r="L1637">
        <v>56</v>
      </c>
      <c r="M1637" t="s">
        <v>332</v>
      </c>
      <c r="N1637">
        <v>101</v>
      </c>
      <c r="O1637" t="s">
        <v>333</v>
      </c>
      <c r="P1637" t="s">
        <v>539</v>
      </c>
      <c r="Q1637" t="s">
        <v>877</v>
      </c>
      <c r="R1637" t="s">
        <v>954</v>
      </c>
      <c r="S1637" s="2">
        <v>41681</v>
      </c>
      <c r="T1637" t="s">
        <v>967</v>
      </c>
      <c r="U1637">
        <v>0</v>
      </c>
      <c r="V1637" t="s">
        <v>975</v>
      </c>
      <c r="AA1637">
        <v>1</v>
      </c>
      <c r="AB1637">
        <v>0</v>
      </c>
      <c r="AC1637" t="s">
        <v>1068</v>
      </c>
      <c r="AI1637">
        <v>44.80337894</v>
      </c>
      <c r="AL1637">
        <v>-109.02675128</v>
      </c>
      <c r="AN1637" t="s">
        <v>1388</v>
      </c>
      <c r="AO1637">
        <v>0.3013590514208327</v>
      </c>
      <c r="AP1637" t="s">
        <v>1521</v>
      </c>
      <c r="AQ1637">
        <v>2014</v>
      </c>
      <c r="AR1637">
        <v>79</v>
      </c>
    </row>
    <row r="1638" spans="1:44">
      <c r="A1638" t="s">
        <v>44</v>
      </c>
      <c r="C1638" s="2">
        <v>43810</v>
      </c>
      <c r="D1638" t="s">
        <v>66</v>
      </c>
      <c r="E1638">
        <v>120</v>
      </c>
      <c r="F1638" t="s">
        <v>149</v>
      </c>
      <c r="G1638" t="s">
        <v>292</v>
      </c>
      <c r="H1638">
        <v>0.125</v>
      </c>
      <c r="I1638">
        <v>6</v>
      </c>
      <c r="J1638">
        <v>656.65997314</v>
      </c>
      <c r="K1638">
        <v>36</v>
      </c>
      <c r="L1638">
        <v>56</v>
      </c>
      <c r="M1638" t="s">
        <v>332</v>
      </c>
      <c r="N1638">
        <v>101</v>
      </c>
      <c r="O1638" t="s">
        <v>333</v>
      </c>
      <c r="P1638" t="s">
        <v>540</v>
      </c>
      <c r="Q1638" t="s">
        <v>878</v>
      </c>
      <c r="R1638" t="s">
        <v>954</v>
      </c>
      <c r="S1638" s="2">
        <v>43810</v>
      </c>
      <c r="T1638" t="s">
        <v>967</v>
      </c>
      <c r="U1638">
        <v>0</v>
      </c>
      <c r="V1638" t="s">
        <v>975</v>
      </c>
      <c r="X1638">
        <v>0</v>
      </c>
      <c r="AA1638">
        <v>1</v>
      </c>
      <c r="AB1638">
        <v>0</v>
      </c>
      <c r="AC1638" t="s">
        <v>1038</v>
      </c>
      <c r="AG1638">
        <v>0</v>
      </c>
      <c r="AI1638">
        <v>44.78927273</v>
      </c>
      <c r="AL1638">
        <v>-108.96689609</v>
      </c>
      <c r="AN1638" t="s">
        <v>1379</v>
      </c>
      <c r="AO1638">
        <v>2.840055138379118</v>
      </c>
      <c r="AP1638" t="s">
        <v>1523</v>
      </c>
      <c r="AQ1638">
        <v>2019</v>
      </c>
      <c r="AR1638">
        <v>79</v>
      </c>
    </row>
    <row r="1639" spans="1:44">
      <c r="A1639" t="s">
        <v>44</v>
      </c>
      <c r="C1639" s="2">
        <v>43810</v>
      </c>
      <c r="D1639" t="s">
        <v>66</v>
      </c>
      <c r="E1639">
        <v>120</v>
      </c>
      <c r="F1639" t="s">
        <v>149</v>
      </c>
      <c r="G1639" t="s">
        <v>292</v>
      </c>
      <c r="H1639">
        <v>0.125</v>
      </c>
      <c r="I1639">
        <v>6</v>
      </c>
      <c r="J1639">
        <v>656.65997314</v>
      </c>
      <c r="K1639">
        <v>35</v>
      </c>
      <c r="L1639">
        <v>56</v>
      </c>
      <c r="M1639" t="s">
        <v>332</v>
      </c>
      <c r="N1639">
        <v>101</v>
      </c>
      <c r="O1639" t="s">
        <v>333</v>
      </c>
      <c r="P1639" t="s">
        <v>540</v>
      </c>
      <c r="Q1639" t="s">
        <v>878</v>
      </c>
      <c r="R1639" t="s">
        <v>954</v>
      </c>
      <c r="S1639" s="2">
        <v>43810</v>
      </c>
      <c r="T1639" t="s">
        <v>967</v>
      </c>
      <c r="U1639">
        <v>0</v>
      </c>
      <c r="V1639" t="s">
        <v>975</v>
      </c>
      <c r="X1639">
        <v>0</v>
      </c>
      <c r="AA1639">
        <v>1</v>
      </c>
      <c r="AB1639">
        <v>0</v>
      </c>
      <c r="AC1639" t="s">
        <v>1038</v>
      </c>
      <c r="AG1639">
        <v>0</v>
      </c>
      <c r="AI1639">
        <v>44.78929936</v>
      </c>
      <c r="AL1639">
        <v>-108.98725211</v>
      </c>
      <c r="AN1639" t="s">
        <v>1393</v>
      </c>
      <c r="AO1639">
        <v>1.892769259630072</v>
      </c>
      <c r="AP1639" t="s">
        <v>1523</v>
      </c>
      <c r="AQ1639">
        <v>2019</v>
      </c>
      <c r="AR1639">
        <v>79</v>
      </c>
    </row>
    <row r="1640" spans="1:44">
      <c r="A1640" t="s">
        <v>44</v>
      </c>
      <c r="C1640" s="2">
        <v>43810</v>
      </c>
      <c r="D1640" t="s">
        <v>66</v>
      </c>
      <c r="E1640">
        <v>120</v>
      </c>
      <c r="F1640" t="s">
        <v>149</v>
      </c>
      <c r="G1640" t="s">
        <v>292</v>
      </c>
      <c r="H1640">
        <v>0.125</v>
      </c>
      <c r="I1640">
        <v>6</v>
      </c>
      <c r="J1640">
        <v>656.65997314</v>
      </c>
      <c r="K1640">
        <v>35</v>
      </c>
      <c r="L1640">
        <v>56</v>
      </c>
      <c r="M1640" t="s">
        <v>332</v>
      </c>
      <c r="N1640">
        <v>101</v>
      </c>
      <c r="O1640" t="s">
        <v>333</v>
      </c>
      <c r="P1640" t="s">
        <v>540</v>
      </c>
      <c r="Q1640" t="s">
        <v>878</v>
      </c>
      <c r="R1640" t="s">
        <v>954</v>
      </c>
      <c r="S1640" s="2">
        <v>43810</v>
      </c>
      <c r="T1640" t="s">
        <v>967</v>
      </c>
      <c r="U1640">
        <v>0</v>
      </c>
      <c r="V1640" t="s">
        <v>975</v>
      </c>
      <c r="X1640">
        <v>0</v>
      </c>
      <c r="AA1640">
        <v>1</v>
      </c>
      <c r="AB1640">
        <v>0</v>
      </c>
      <c r="AC1640" t="s">
        <v>1038</v>
      </c>
      <c r="AG1640">
        <v>0</v>
      </c>
      <c r="AI1640">
        <v>44.78929936</v>
      </c>
      <c r="AL1640">
        <v>-108.98725211</v>
      </c>
      <c r="AN1640" t="s">
        <v>1393</v>
      </c>
      <c r="AO1640">
        <v>1.892769259630072</v>
      </c>
      <c r="AP1640" t="s">
        <v>1523</v>
      </c>
      <c r="AQ1640">
        <v>2019</v>
      </c>
      <c r="AR1640">
        <v>79</v>
      </c>
    </row>
    <row r="1641" spans="1:44">
      <c r="A1641" t="s">
        <v>44</v>
      </c>
      <c r="C1641" s="2">
        <v>43810</v>
      </c>
      <c r="D1641" t="s">
        <v>66</v>
      </c>
      <c r="E1641">
        <v>120</v>
      </c>
      <c r="F1641" t="s">
        <v>149</v>
      </c>
      <c r="G1641" t="s">
        <v>292</v>
      </c>
      <c r="H1641">
        <v>0.125</v>
      </c>
      <c r="I1641">
        <v>6</v>
      </c>
      <c r="J1641">
        <v>656.65997314</v>
      </c>
      <c r="K1641">
        <v>35</v>
      </c>
      <c r="L1641">
        <v>56</v>
      </c>
      <c r="M1641" t="s">
        <v>332</v>
      </c>
      <c r="N1641">
        <v>101</v>
      </c>
      <c r="O1641" t="s">
        <v>333</v>
      </c>
      <c r="P1641" t="s">
        <v>540</v>
      </c>
      <c r="Q1641" t="s">
        <v>878</v>
      </c>
      <c r="R1641" t="s">
        <v>954</v>
      </c>
      <c r="S1641" s="2">
        <v>43810</v>
      </c>
      <c r="T1641" t="s">
        <v>967</v>
      </c>
      <c r="U1641">
        <v>0</v>
      </c>
      <c r="V1641" t="s">
        <v>975</v>
      </c>
      <c r="X1641">
        <v>0</v>
      </c>
      <c r="AA1641">
        <v>1</v>
      </c>
      <c r="AB1641">
        <v>0</v>
      </c>
      <c r="AC1641" t="s">
        <v>1038</v>
      </c>
      <c r="AG1641">
        <v>0</v>
      </c>
      <c r="AI1641">
        <v>44.78929936</v>
      </c>
      <c r="AL1641">
        <v>-108.98725211</v>
      </c>
      <c r="AN1641" t="s">
        <v>1393</v>
      </c>
      <c r="AO1641">
        <v>1.892769259630072</v>
      </c>
      <c r="AP1641" t="s">
        <v>1523</v>
      </c>
      <c r="AQ1641">
        <v>2019</v>
      </c>
      <c r="AR1641">
        <v>79</v>
      </c>
    </row>
    <row r="1642" spans="1:44">
      <c r="A1642" t="s">
        <v>44</v>
      </c>
      <c r="C1642" s="2">
        <v>43810</v>
      </c>
      <c r="D1642" t="s">
        <v>66</v>
      </c>
      <c r="E1642">
        <v>120</v>
      </c>
      <c r="F1642" t="s">
        <v>149</v>
      </c>
      <c r="G1642" t="s">
        <v>280</v>
      </c>
      <c r="H1642">
        <v>0.125</v>
      </c>
      <c r="I1642">
        <v>4</v>
      </c>
      <c r="J1642">
        <v>1967.66003417</v>
      </c>
      <c r="K1642">
        <v>33</v>
      </c>
      <c r="L1642">
        <v>56</v>
      </c>
      <c r="M1642" t="s">
        <v>332</v>
      </c>
      <c r="N1642">
        <v>101</v>
      </c>
      <c r="O1642" t="s">
        <v>333</v>
      </c>
      <c r="P1642" t="s">
        <v>541</v>
      </c>
      <c r="Q1642" t="s">
        <v>879</v>
      </c>
      <c r="R1642" t="s">
        <v>954</v>
      </c>
      <c r="S1642" s="2">
        <v>43810</v>
      </c>
      <c r="T1642" t="s">
        <v>967</v>
      </c>
      <c r="U1642">
        <v>0</v>
      </c>
      <c r="V1642" t="s">
        <v>975</v>
      </c>
      <c r="X1642">
        <v>0</v>
      </c>
      <c r="AA1642">
        <v>1</v>
      </c>
      <c r="AB1642">
        <v>0</v>
      </c>
      <c r="AC1642" t="s">
        <v>1066</v>
      </c>
      <c r="AG1642">
        <v>0</v>
      </c>
      <c r="AI1642">
        <v>44.78882987</v>
      </c>
      <c r="AL1642">
        <v>-109.02676646</v>
      </c>
      <c r="AN1642" t="s">
        <v>1398</v>
      </c>
      <c r="AO1642">
        <v>0.8146336770052106</v>
      </c>
      <c r="AP1642" t="s">
        <v>1522</v>
      </c>
      <c r="AQ1642">
        <v>2019</v>
      </c>
      <c r="AR1642">
        <v>79</v>
      </c>
    </row>
    <row r="1643" spans="1:44">
      <c r="A1643" t="s">
        <v>44</v>
      </c>
      <c r="C1643" s="2">
        <v>43810</v>
      </c>
      <c r="D1643" t="s">
        <v>66</v>
      </c>
      <c r="E1643">
        <v>120</v>
      </c>
      <c r="F1643" t="s">
        <v>149</v>
      </c>
      <c r="G1643" t="s">
        <v>280</v>
      </c>
      <c r="H1643">
        <v>0.125</v>
      </c>
      <c r="I1643">
        <v>4</v>
      </c>
      <c r="J1643">
        <v>1967.66003417</v>
      </c>
      <c r="K1643">
        <v>32</v>
      </c>
      <c r="L1643">
        <v>56</v>
      </c>
      <c r="M1643" t="s">
        <v>332</v>
      </c>
      <c r="N1643">
        <v>101</v>
      </c>
      <c r="O1643" t="s">
        <v>333</v>
      </c>
      <c r="P1643" t="s">
        <v>541</v>
      </c>
      <c r="Q1643" t="s">
        <v>879</v>
      </c>
      <c r="R1643" t="s">
        <v>954</v>
      </c>
      <c r="S1643" s="2">
        <v>43810</v>
      </c>
      <c r="T1643" t="s">
        <v>967</v>
      </c>
      <c r="U1643">
        <v>0</v>
      </c>
      <c r="V1643" t="s">
        <v>975</v>
      </c>
      <c r="X1643">
        <v>0</v>
      </c>
      <c r="AA1643">
        <v>1</v>
      </c>
      <c r="AB1643">
        <v>0</v>
      </c>
      <c r="AC1643" t="s">
        <v>1066</v>
      </c>
      <c r="AG1643">
        <v>0</v>
      </c>
      <c r="AI1643">
        <v>44.78888308</v>
      </c>
      <c r="AL1643">
        <v>-109.04709209</v>
      </c>
      <c r="AN1643" t="s">
        <v>1397</v>
      </c>
      <c r="AO1643">
        <v>1.440817878077198</v>
      </c>
      <c r="AP1643" t="s">
        <v>1522</v>
      </c>
      <c r="AQ1643">
        <v>2019</v>
      </c>
      <c r="AR1643">
        <v>79</v>
      </c>
    </row>
    <row r="1644" spans="1:44">
      <c r="A1644" t="s">
        <v>44</v>
      </c>
      <c r="C1644" s="2">
        <v>43810</v>
      </c>
      <c r="D1644" t="s">
        <v>66</v>
      </c>
      <c r="E1644">
        <v>120</v>
      </c>
      <c r="F1644" t="s">
        <v>149</v>
      </c>
      <c r="G1644" t="s">
        <v>280</v>
      </c>
      <c r="H1644">
        <v>0.125</v>
      </c>
      <c r="I1644">
        <v>4</v>
      </c>
      <c r="J1644">
        <v>1967.66003417</v>
      </c>
      <c r="K1644">
        <v>33</v>
      </c>
      <c r="L1644">
        <v>56</v>
      </c>
      <c r="M1644" t="s">
        <v>332</v>
      </c>
      <c r="N1644">
        <v>101</v>
      </c>
      <c r="O1644" t="s">
        <v>333</v>
      </c>
      <c r="P1644" t="s">
        <v>541</v>
      </c>
      <c r="Q1644" t="s">
        <v>879</v>
      </c>
      <c r="R1644" t="s">
        <v>954</v>
      </c>
      <c r="S1644" s="2">
        <v>43810</v>
      </c>
      <c r="T1644" t="s">
        <v>967</v>
      </c>
      <c r="U1644">
        <v>0</v>
      </c>
      <c r="V1644" t="s">
        <v>975</v>
      </c>
      <c r="X1644">
        <v>0</v>
      </c>
      <c r="AA1644">
        <v>1</v>
      </c>
      <c r="AB1644">
        <v>0</v>
      </c>
      <c r="AC1644" t="s">
        <v>1066</v>
      </c>
      <c r="AG1644">
        <v>0</v>
      </c>
      <c r="AI1644">
        <v>44.78882987</v>
      </c>
      <c r="AL1644">
        <v>-109.02676646</v>
      </c>
      <c r="AN1644" t="s">
        <v>1398</v>
      </c>
      <c r="AO1644">
        <v>0.8146336770052106</v>
      </c>
      <c r="AP1644" t="s">
        <v>1522</v>
      </c>
      <c r="AQ1644">
        <v>2019</v>
      </c>
      <c r="AR1644">
        <v>79</v>
      </c>
    </row>
    <row r="1645" spans="1:44">
      <c r="A1645" t="s">
        <v>44</v>
      </c>
      <c r="C1645" s="2">
        <v>43810</v>
      </c>
      <c r="D1645" t="s">
        <v>66</v>
      </c>
      <c r="E1645">
        <v>120</v>
      </c>
      <c r="F1645" t="s">
        <v>149</v>
      </c>
      <c r="G1645" t="s">
        <v>280</v>
      </c>
      <c r="H1645">
        <v>0.125</v>
      </c>
      <c r="I1645">
        <v>4</v>
      </c>
      <c r="J1645">
        <v>1967.66003417</v>
      </c>
      <c r="K1645">
        <v>33</v>
      </c>
      <c r="L1645">
        <v>56</v>
      </c>
      <c r="M1645" t="s">
        <v>332</v>
      </c>
      <c r="N1645">
        <v>101</v>
      </c>
      <c r="O1645" t="s">
        <v>333</v>
      </c>
      <c r="P1645" t="s">
        <v>541</v>
      </c>
      <c r="Q1645" t="s">
        <v>879</v>
      </c>
      <c r="R1645" t="s">
        <v>954</v>
      </c>
      <c r="S1645" s="2">
        <v>43810</v>
      </c>
      <c r="T1645" t="s">
        <v>967</v>
      </c>
      <c r="U1645">
        <v>0</v>
      </c>
      <c r="V1645" t="s">
        <v>975</v>
      </c>
      <c r="X1645">
        <v>0</v>
      </c>
      <c r="AA1645">
        <v>1</v>
      </c>
      <c r="AB1645">
        <v>0</v>
      </c>
      <c r="AC1645" t="s">
        <v>1066</v>
      </c>
      <c r="AG1645">
        <v>0</v>
      </c>
      <c r="AI1645">
        <v>44.78882987</v>
      </c>
      <c r="AL1645">
        <v>-109.02676646</v>
      </c>
      <c r="AN1645" t="s">
        <v>1398</v>
      </c>
      <c r="AO1645">
        <v>0.8146336770052106</v>
      </c>
      <c r="AP1645" t="s">
        <v>1522</v>
      </c>
      <c r="AQ1645">
        <v>2019</v>
      </c>
      <c r="AR1645">
        <v>79</v>
      </c>
    </row>
    <row r="1646" spans="1:44">
      <c r="A1646" t="s">
        <v>44</v>
      </c>
      <c r="C1646" s="2">
        <v>43810</v>
      </c>
      <c r="D1646" t="s">
        <v>66</v>
      </c>
      <c r="E1646">
        <v>120</v>
      </c>
      <c r="F1646" t="s">
        <v>149</v>
      </c>
      <c r="G1646" t="s">
        <v>280</v>
      </c>
      <c r="H1646">
        <v>0.125</v>
      </c>
      <c r="I1646">
        <v>4</v>
      </c>
      <c r="J1646">
        <v>1967.66003417</v>
      </c>
      <c r="K1646">
        <v>31</v>
      </c>
      <c r="L1646">
        <v>56</v>
      </c>
      <c r="M1646" t="s">
        <v>332</v>
      </c>
      <c r="N1646">
        <v>101</v>
      </c>
      <c r="O1646" t="s">
        <v>333</v>
      </c>
      <c r="P1646" t="s">
        <v>541</v>
      </c>
      <c r="Q1646" t="s">
        <v>879</v>
      </c>
      <c r="R1646" t="s">
        <v>954</v>
      </c>
      <c r="S1646" s="2">
        <v>43810</v>
      </c>
      <c r="T1646" t="s">
        <v>967</v>
      </c>
      <c r="U1646">
        <v>0</v>
      </c>
      <c r="V1646" t="s">
        <v>975</v>
      </c>
      <c r="X1646">
        <v>0</v>
      </c>
      <c r="AA1646">
        <v>1</v>
      </c>
      <c r="AB1646">
        <v>0</v>
      </c>
      <c r="AC1646" t="s">
        <v>1066</v>
      </c>
      <c r="AG1646">
        <v>0</v>
      </c>
      <c r="AI1646">
        <v>44.78892104</v>
      </c>
      <c r="AL1646">
        <v>-109.06742536</v>
      </c>
      <c r="AN1646" t="s">
        <v>1396</v>
      </c>
      <c r="AO1646">
        <v>2.343623318258251</v>
      </c>
      <c r="AP1646" t="s">
        <v>1522</v>
      </c>
      <c r="AQ1646">
        <v>2019</v>
      </c>
      <c r="AR1646">
        <v>79</v>
      </c>
    </row>
    <row r="1647" spans="1:44">
      <c r="A1647" t="s">
        <v>44</v>
      </c>
      <c r="C1647" s="2">
        <v>43810</v>
      </c>
      <c r="D1647" t="s">
        <v>66</v>
      </c>
      <c r="E1647">
        <v>120</v>
      </c>
      <c r="F1647" t="s">
        <v>149</v>
      </c>
      <c r="G1647" t="s">
        <v>280</v>
      </c>
      <c r="H1647">
        <v>0.125</v>
      </c>
      <c r="I1647">
        <v>4</v>
      </c>
      <c r="J1647">
        <v>1967.66003417</v>
      </c>
      <c r="K1647">
        <v>33</v>
      </c>
      <c r="L1647">
        <v>56</v>
      </c>
      <c r="M1647" t="s">
        <v>332</v>
      </c>
      <c r="N1647">
        <v>101</v>
      </c>
      <c r="O1647" t="s">
        <v>333</v>
      </c>
      <c r="P1647" t="s">
        <v>541</v>
      </c>
      <c r="Q1647" t="s">
        <v>879</v>
      </c>
      <c r="R1647" t="s">
        <v>954</v>
      </c>
      <c r="S1647" s="2">
        <v>43810</v>
      </c>
      <c r="T1647" t="s">
        <v>967</v>
      </c>
      <c r="U1647">
        <v>0</v>
      </c>
      <c r="V1647" t="s">
        <v>975</v>
      </c>
      <c r="X1647">
        <v>0</v>
      </c>
      <c r="AA1647">
        <v>1</v>
      </c>
      <c r="AB1647">
        <v>0</v>
      </c>
      <c r="AC1647" t="s">
        <v>1066</v>
      </c>
      <c r="AG1647">
        <v>0</v>
      </c>
      <c r="AI1647">
        <v>44.78882987</v>
      </c>
      <c r="AL1647">
        <v>-109.02676646</v>
      </c>
      <c r="AN1647" t="s">
        <v>1398</v>
      </c>
      <c r="AO1647">
        <v>0.8146336770052106</v>
      </c>
      <c r="AP1647" t="s">
        <v>1522</v>
      </c>
      <c r="AQ1647">
        <v>2019</v>
      </c>
      <c r="AR1647">
        <v>79</v>
      </c>
    </row>
    <row r="1648" spans="1:44">
      <c r="A1648" t="s">
        <v>44</v>
      </c>
      <c r="C1648" s="2">
        <v>43810</v>
      </c>
      <c r="D1648" t="s">
        <v>66</v>
      </c>
      <c r="E1648">
        <v>120</v>
      </c>
      <c r="F1648" t="s">
        <v>149</v>
      </c>
      <c r="G1648" t="s">
        <v>280</v>
      </c>
      <c r="H1648">
        <v>0.125</v>
      </c>
      <c r="I1648">
        <v>4</v>
      </c>
      <c r="J1648">
        <v>1967.66003417</v>
      </c>
      <c r="K1648">
        <v>32</v>
      </c>
      <c r="L1648">
        <v>56</v>
      </c>
      <c r="M1648" t="s">
        <v>332</v>
      </c>
      <c r="N1648">
        <v>101</v>
      </c>
      <c r="O1648" t="s">
        <v>333</v>
      </c>
      <c r="P1648" t="s">
        <v>541</v>
      </c>
      <c r="Q1648" t="s">
        <v>879</v>
      </c>
      <c r="R1648" t="s">
        <v>954</v>
      </c>
      <c r="S1648" s="2">
        <v>43810</v>
      </c>
      <c r="T1648" t="s">
        <v>967</v>
      </c>
      <c r="U1648">
        <v>0</v>
      </c>
      <c r="V1648" t="s">
        <v>975</v>
      </c>
      <c r="X1648">
        <v>0</v>
      </c>
      <c r="AA1648">
        <v>1</v>
      </c>
      <c r="AB1648">
        <v>0</v>
      </c>
      <c r="AC1648" t="s">
        <v>1066</v>
      </c>
      <c r="AG1648">
        <v>0</v>
      </c>
      <c r="AI1648">
        <v>44.78888308</v>
      </c>
      <c r="AL1648">
        <v>-109.04709209</v>
      </c>
      <c r="AN1648" t="s">
        <v>1397</v>
      </c>
      <c r="AO1648">
        <v>1.440817878077198</v>
      </c>
      <c r="AP1648" t="s">
        <v>1522</v>
      </c>
      <c r="AQ1648">
        <v>2019</v>
      </c>
      <c r="AR1648">
        <v>79</v>
      </c>
    </row>
    <row r="1649" spans="1:44">
      <c r="A1649" t="s">
        <v>44</v>
      </c>
      <c r="C1649" s="2">
        <v>43810</v>
      </c>
      <c r="D1649" t="s">
        <v>66</v>
      </c>
      <c r="E1649">
        <v>120</v>
      </c>
      <c r="F1649" t="s">
        <v>149</v>
      </c>
      <c r="G1649" t="s">
        <v>280</v>
      </c>
      <c r="H1649">
        <v>0.125</v>
      </c>
      <c r="I1649">
        <v>4</v>
      </c>
      <c r="J1649">
        <v>1967.66003417</v>
      </c>
      <c r="K1649">
        <v>33</v>
      </c>
      <c r="L1649">
        <v>56</v>
      </c>
      <c r="M1649" t="s">
        <v>332</v>
      </c>
      <c r="N1649">
        <v>101</v>
      </c>
      <c r="O1649" t="s">
        <v>333</v>
      </c>
      <c r="P1649" t="s">
        <v>541</v>
      </c>
      <c r="Q1649" t="s">
        <v>879</v>
      </c>
      <c r="R1649" t="s">
        <v>954</v>
      </c>
      <c r="S1649" s="2">
        <v>43810</v>
      </c>
      <c r="T1649" t="s">
        <v>967</v>
      </c>
      <c r="U1649">
        <v>0</v>
      </c>
      <c r="V1649" t="s">
        <v>975</v>
      </c>
      <c r="X1649">
        <v>0</v>
      </c>
      <c r="AA1649">
        <v>1</v>
      </c>
      <c r="AB1649">
        <v>0</v>
      </c>
      <c r="AC1649" t="s">
        <v>1066</v>
      </c>
      <c r="AG1649">
        <v>0</v>
      </c>
      <c r="AI1649">
        <v>44.78882987</v>
      </c>
      <c r="AL1649">
        <v>-109.02676646</v>
      </c>
      <c r="AN1649" t="s">
        <v>1398</v>
      </c>
      <c r="AO1649">
        <v>0.8146336770052106</v>
      </c>
      <c r="AP1649" t="s">
        <v>1522</v>
      </c>
      <c r="AQ1649">
        <v>2019</v>
      </c>
      <c r="AR1649">
        <v>79</v>
      </c>
    </row>
    <row r="1650" spans="1:44">
      <c r="A1650" t="s">
        <v>44</v>
      </c>
      <c r="C1650" s="2">
        <v>43810</v>
      </c>
      <c r="D1650" t="s">
        <v>66</v>
      </c>
      <c r="E1650">
        <v>120</v>
      </c>
      <c r="F1650" t="s">
        <v>149</v>
      </c>
      <c r="G1650" t="s">
        <v>280</v>
      </c>
      <c r="H1650">
        <v>0.125</v>
      </c>
      <c r="I1650">
        <v>4</v>
      </c>
      <c r="J1650">
        <v>1967.66003417</v>
      </c>
      <c r="K1650">
        <v>28</v>
      </c>
      <c r="L1650">
        <v>56</v>
      </c>
      <c r="M1650" t="s">
        <v>332</v>
      </c>
      <c r="N1650">
        <v>101</v>
      </c>
      <c r="O1650" t="s">
        <v>333</v>
      </c>
      <c r="P1650" t="s">
        <v>541</v>
      </c>
      <c r="Q1650" t="s">
        <v>879</v>
      </c>
      <c r="R1650" t="s">
        <v>954</v>
      </c>
      <c r="S1650" s="2">
        <v>43810</v>
      </c>
      <c r="T1650" t="s">
        <v>967</v>
      </c>
      <c r="U1650">
        <v>0</v>
      </c>
      <c r="V1650" t="s">
        <v>975</v>
      </c>
      <c r="X1650">
        <v>0</v>
      </c>
      <c r="AA1650">
        <v>1</v>
      </c>
      <c r="AB1650">
        <v>0</v>
      </c>
      <c r="AC1650" t="s">
        <v>1066</v>
      </c>
      <c r="AG1650">
        <v>0</v>
      </c>
      <c r="AI1650">
        <v>44.80337894</v>
      </c>
      <c r="AL1650">
        <v>-109.02675128</v>
      </c>
      <c r="AN1650" t="s">
        <v>1388</v>
      </c>
      <c r="AO1650">
        <v>0.3013590514208327</v>
      </c>
      <c r="AP1650" t="s">
        <v>1521</v>
      </c>
      <c r="AQ1650">
        <v>2019</v>
      </c>
      <c r="AR1650">
        <v>79</v>
      </c>
    </row>
    <row r="1651" spans="1:44">
      <c r="A1651" t="s">
        <v>44</v>
      </c>
      <c r="C1651" s="2">
        <v>43810</v>
      </c>
      <c r="D1651" t="s">
        <v>66</v>
      </c>
      <c r="E1651">
        <v>120</v>
      </c>
      <c r="F1651" t="s">
        <v>149</v>
      </c>
      <c r="G1651" t="s">
        <v>280</v>
      </c>
      <c r="H1651">
        <v>0.125</v>
      </c>
      <c r="I1651">
        <v>4</v>
      </c>
      <c r="J1651">
        <v>1967.66003417</v>
      </c>
      <c r="K1651">
        <v>32</v>
      </c>
      <c r="L1651">
        <v>56</v>
      </c>
      <c r="M1651" t="s">
        <v>332</v>
      </c>
      <c r="N1651">
        <v>101</v>
      </c>
      <c r="O1651" t="s">
        <v>333</v>
      </c>
      <c r="P1651" t="s">
        <v>541</v>
      </c>
      <c r="Q1651" t="s">
        <v>879</v>
      </c>
      <c r="R1651" t="s">
        <v>954</v>
      </c>
      <c r="S1651" s="2">
        <v>43810</v>
      </c>
      <c r="T1651" t="s">
        <v>967</v>
      </c>
      <c r="U1651">
        <v>0</v>
      </c>
      <c r="V1651" t="s">
        <v>975</v>
      </c>
      <c r="X1651">
        <v>0</v>
      </c>
      <c r="AA1651">
        <v>1</v>
      </c>
      <c r="AB1651">
        <v>0</v>
      </c>
      <c r="AC1651" t="s">
        <v>1066</v>
      </c>
      <c r="AG1651">
        <v>0</v>
      </c>
      <c r="AI1651">
        <v>44.78888308</v>
      </c>
      <c r="AL1651">
        <v>-109.04709209</v>
      </c>
      <c r="AN1651" t="s">
        <v>1397</v>
      </c>
      <c r="AO1651">
        <v>1.440817878077198</v>
      </c>
      <c r="AP1651" t="s">
        <v>1522</v>
      </c>
      <c r="AQ1651">
        <v>2019</v>
      </c>
      <c r="AR1651">
        <v>79</v>
      </c>
    </row>
    <row r="1652" spans="1:44">
      <c r="A1652" t="s">
        <v>44</v>
      </c>
      <c r="C1652" s="2">
        <v>43810</v>
      </c>
      <c r="D1652" t="s">
        <v>66</v>
      </c>
      <c r="E1652">
        <v>120</v>
      </c>
      <c r="F1652" t="s">
        <v>149</v>
      </c>
      <c r="G1652" t="s">
        <v>280</v>
      </c>
      <c r="H1652">
        <v>0.125</v>
      </c>
      <c r="I1652">
        <v>4</v>
      </c>
      <c r="J1652">
        <v>1967.66003417</v>
      </c>
      <c r="K1652">
        <v>32</v>
      </c>
      <c r="L1652">
        <v>56</v>
      </c>
      <c r="M1652" t="s">
        <v>332</v>
      </c>
      <c r="N1652">
        <v>101</v>
      </c>
      <c r="O1652" t="s">
        <v>333</v>
      </c>
      <c r="P1652" t="s">
        <v>541</v>
      </c>
      <c r="Q1652" t="s">
        <v>879</v>
      </c>
      <c r="R1652" t="s">
        <v>954</v>
      </c>
      <c r="S1652" s="2">
        <v>43810</v>
      </c>
      <c r="T1652" t="s">
        <v>967</v>
      </c>
      <c r="U1652">
        <v>0</v>
      </c>
      <c r="V1652" t="s">
        <v>975</v>
      </c>
      <c r="X1652">
        <v>0</v>
      </c>
      <c r="AA1652">
        <v>1</v>
      </c>
      <c r="AB1652">
        <v>0</v>
      </c>
      <c r="AC1652" t="s">
        <v>1066</v>
      </c>
      <c r="AG1652">
        <v>0</v>
      </c>
      <c r="AI1652">
        <v>44.78888308</v>
      </c>
      <c r="AL1652">
        <v>-109.04709209</v>
      </c>
      <c r="AN1652" t="s">
        <v>1397</v>
      </c>
      <c r="AO1652">
        <v>1.440817878077198</v>
      </c>
      <c r="AP1652" t="s">
        <v>1522</v>
      </c>
      <c r="AQ1652">
        <v>2019</v>
      </c>
      <c r="AR1652">
        <v>79</v>
      </c>
    </row>
    <row r="1653" spans="1:44">
      <c r="A1653" t="s">
        <v>44</v>
      </c>
      <c r="C1653" s="2">
        <v>43810</v>
      </c>
      <c r="D1653" t="s">
        <v>66</v>
      </c>
      <c r="E1653">
        <v>120</v>
      </c>
      <c r="F1653" t="s">
        <v>149</v>
      </c>
      <c r="G1653" t="s">
        <v>280</v>
      </c>
      <c r="H1653">
        <v>0.125</v>
      </c>
      <c r="I1653">
        <v>4</v>
      </c>
      <c r="J1653">
        <v>1967.66003417</v>
      </c>
      <c r="K1653">
        <v>32</v>
      </c>
      <c r="L1653">
        <v>56</v>
      </c>
      <c r="M1653" t="s">
        <v>332</v>
      </c>
      <c r="N1653">
        <v>101</v>
      </c>
      <c r="O1653" t="s">
        <v>333</v>
      </c>
      <c r="P1653" t="s">
        <v>541</v>
      </c>
      <c r="Q1653" t="s">
        <v>879</v>
      </c>
      <c r="R1653" t="s">
        <v>954</v>
      </c>
      <c r="S1653" s="2">
        <v>43810</v>
      </c>
      <c r="T1653" t="s">
        <v>967</v>
      </c>
      <c r="U1653">
        <v>0</v>
      </c>
      <c r="V1653" t="s">
        <v>975</v>
      </c>
      <c r="X1653">
        <v>0</v>
      </c>
      <c r="AA1653">
        <v>1</v>
      </c>
      <c r="AB1653">
        <v>0</v>
      </c>
      <c r="AC1653" t="s">
        <v>1066</v>
      </c>
      <c r="AG1653">
        <v>0</v>
      </c>
      <c r="AI1653">
        <v>44.78888308</v>
      </c>
      <c r="AL1653">
        <v>-109.04709209</v>
      </c>
      <c r="AN1653" t="s">
        <v>1397</v>
      </c>
      <c r="AO1653">
        <v>1.440817878077198</v>
      </c>
      <c r="AP1653" t="s">
        <v>1522</v>
      </c>
      <c r="AQ1653">
        <v>2019</v>
      </c>
      <c r="AR1653">
        <v>79</v>
      </c>
    </row>
    <row r="1654" spans="1:44">
      <c r="A1654" t="s">
        <v>44</v>
      </c>
      <c r="C1654" s="2">
        <v>43810</v>
      </c>
      <c r="D1654" t="s">
        <v>66</v>
      </c>
      <c r="E1654">
        <v>120</v>
      </c>
      <c r="F1654" t="s">
        <v>149</v>
      </c>
      <c r="G1654" t="s">
        <v>280</v>
      </c>
      <c r="H1654">
        <v>0.125</v>
      </c>
      <c r="I1654">
        <v>4</v>
      </c>
      <c r="J1654">
        <v>1967.66003417</v>
      </c>
      <c r="K1654">
        <v>34</v>
      </c>
      <c r="L1654">
        <v>56</v>
      </c>
      <c r="M1654" t="s">
        <v>332</v>
      </c>
      <c r="N1654">
        <v>101</v>
      </c>
      <c r="O1654" t="s">
        <v>333</v>
      </c>
      <c r="P1654" t="s">
        <v>541</v>
      </c>
      <c r="Q1654" t="s">
        <v>879</v>
      </c>
      <c r="R1654" t="s">
        <v>954</v>
      </c>
      <c r="S1654" s="2">
        <v>43810</v>
      </c>
      <c r="T1654" t="s">
        <v>967</v>
      </c>
      <c r="U1654">
        <v>0</v>
      </c>
      <c r="V1654" t="s">
        <v>975</v>
      </c>
      <c r="X1654">
        <v>0</v>
      </c>
      <c r="AA1654">
        <v>1</v>
      </c>
      <c r="AB1654">
        <v>0</v>
      </c>
      <c r="AC1654" t="s">
        <v>1066</v>
      </c>
      <c r="AG1654">
        <v>0</v>
      </c>
      <c r="AI1654">
        <v>44.7891276</v>
      </c>
      <c r="AL1654">
        <v>-109.00705121</v>
      </c>
      <c r="AN1654" t="s">
        <v>1392</v>
      </c>
      <c r="AO1654">
        <v>1.080637527593496</v>
      </c>
      <c r="AP1654" t="s">
        <v>1523</v>
      </c>
      <c r="AQ1654">
        <v>2019</v>
      </c>
      <c r="AR1654">
        <v>79</v>
      </c>
    </row>
    <row r="1655" spans="1:44">
      <c r="A1655" t="s">
        <v>44</v>
      </c>
      <c r="C1655" s="2">
        <v>43810</v>
      </c>
      <c r="D1655" t="s">
        <v>66</v>
      </c>
      <c r="E1655">
        <v>120</v>
      </c>
      <c r="F1655" t="s">
        <v>149</v>
      </c>
      <c r="G1655" t="s">
        <v>280</v>
      </c>
      <c r="H1655">
        <v>0.125</v>
      </c>
      <c r="I1655">
        <v>4</v>
      </c>
      <c r="J1655">
        <v>1967.66003417</v>
      </c>
      <c r="K1655">
        <v>33</v>
      </c>
      <c r="L1655">
        <v>56</v>
      </c>
      <c r="M1655" t="s">
        <v>332</v>
      </c>
      <c r="N1655">
        <v>101</v>
      </c>
      <c r="O1655" t="s">
        <v>333</v>
      </c>
      <c r="P1655" t="s">
        <v>541</v>
      </c>
      <c r="Q1655" t="s">
        <v>879</v>
      </c>
      <c r="R1655" t="s">
        <v>954</v>
      </c>
      <c r="S1655" s="2">
        <v>43810</v>
      </c>
      <c r="T1655" t="s">
        <v>967</v>
      </c>
      <c r="U1655">
        <v>0</v>
      </c>
      <c r="V1655" t="s">
        <v>975</v>
      </c>
      <c r="X1655">
        <v>0</v>
      </c>
      <c r="AA1655">
        <v>1</v>
      </c>
      <c r="AB1655">
        <v>0</v>
      </c>
      <c r="AC1655" t="s">
        <v>1066</v>
      </c>
      <c r="AG1655">
        <v>0</v>
      </c>
      <c r="AI1655">
        <v>44.78882987</v>
      </c>
      <c r="AL1655">
        <v>-109.02676646</v>
      </c>
      <c r="AN1655" t="s">
        <v>1398</v>
      </c>
      <c r="AO1655">
        <v>0.8146336770052106</v>
      </c>
      <c r="AP1655" t="s">
        <v>1522</v>
      </c>
      <c r="AQ1655">
        <v>2019</v>
      </c>
      <c r="AR1655">
        <v>79</v>
      </c>
    </row>
    <row r="1656" spans="1:44">
      <c r="A1656" t="s">
        <v>44</v>
      </c>
      <c r="C1656" s="2">
        <v>43810</v>
      </c>
      <c r="D1656" t="s">
        <v>66</v>
      </c>
      <c r="E1656">
        <v>120</v>
      </c>
      <c r="F1656" t="s">
        <v>149</v>
      </c>
      <c r="G1656" t="s">
        <v>280</v>
      </c>
      <c r="H1656">
        <v>0.125</v>
      </c>
      <c r="I1656">
        <v>3</v>
      </c>
      <c r="J1656">
        <v>1457.19995117</v>
      </c>
      <c r="K1656">
        <v>21</v>
      </c>
      <c r="L1656">
        <v>56</v>
      </c>
      <c r="M1656" t="s">
        <v>332</v>
      </c>
      <c r="N1656">
        <v>101</v>
      </c>
      <c r="O1656" t="s">
        <v>333</v>
      </c>
      <c r="P1656" t="s">
        <v>542</v>
      </c>
      <c r="Q1656" t="s">
        <v>880</v>
      </c>
      <c r="R1656" t="s">
        <v>954</v>
      </c>
      <c r="S1656" s="2">
        <v>43810</v>
      </c>
      <c r="T1656" t="s">
        <v>967</v>
      </c>
      <c r="U1656">
        <v>0</v>
      </c>
      <c r="V1656" t="s">
        <v>975</v>
      </c>
      <c r="X1656">
        <v>0</v>
      </c>
      <c r="AA1656">
        <v>1</v>
      </c>
      <c r="AB1656">
        <v>0</v>
      </c>
      <c r="AC1656" t="s">
        <v>1066</v>
      </c>
      <c r="AG1656">
        <v>0</v>
      </c>
      <c r="AI1656">
        <v>44.81790893</v>
      </c>
      <c r="AL1656">
        <v>-109.02672084</v>
      </c>
      <c r="AN1656" t="s">
        <v>1391</v>
      </c>
      <c r="AO1656">
        <v>1.239554242571037</v>
      </c>
      <c r="AP1656" t="s">
        <v>1525</v>
      </c>
      <c r="AQ1656">
        <v>2019</v>
      </c>
      <c r="AR1656">
        <v>79</v>
      </c>
    </row>
    <row r="1657" spans="1:44">
      <c r="A1657" t="s">
        <v>44</v>
      </c>
      <c r="C1657" s="2">
        <v>43810</v>
      </c>
      <c r="D1657" t="s">
        <v>66</v>
      </c>
      <c r="E1657">
        <v>120</v>
      </c>
      <c r="F1657" t="s">
        <v>149</v>
      </c>
      <c r="G1657" t="s">
        <v>280</v>
      </c>
      <c r="H1657">
        <v>0.125</v>
      </c>
      <c r="I1657">
        <v>3</v>
      </c>
      <c r="J1657">
        <v>1457.19995117</v>
      </c>
      <c r="K1657">
        <v>20</v>
      </c>
      <c r="L1657">
        <v>56</v>
      </c>
      <c r="M1657" t="s">
        <v>332</v>
      </c>
      <c r="N1657">
        <v>101</v>
      </c>
      <c r="O1657" t="s">
        <v>333</v>
      </c>
      <c r="P1657" t="s">
        <v>542</v>
      </c>
      <c r="Q1657" t="s">
        <v>880</v>
      </c>
      <c r="R1657" t="s">
        <v>954</v>
      </c>
      <c r="S1657" s="2">
        <v>43810</v>
      </c>
      <c r="T1657" t="s">
        <v>967</v>
      </c>
      <c r="U1657">
        <v>0</v>
      </c>
      <c r="V1657" t="s">
        <v>975</v>
      </c>
      <c r="X1657">
        <v>0</v>
      </c>
      <c r="AA1657">
        <v>1</v>
      </c>
      <c r="AB1657">
        <v>0</v>
      </c>
      <c r="AC1657" t="s">
        <v>1066</v>
      </c>
      <c r="AG1657">
        <v>0</v>
      </c>
      <c r="AI1657">
        <v>44.817924</v>
      </c>
      <c r="AL1657">
        <v>-109.04704646</v>
      </c>
      <c r="AN1657" t="s">
        <v>1382</v>
      </c>
      <c r="AO1657">
        <v>1.718125657123723</v>
      </c>
      <c r="AP1657" t="s">
        <v>1521</v>
      </c>
      <c r="AQ1657">
        <v>2019</v>
      </c>
      <c r="AR1657">
        <v>79</v>
      </c>
    </row>
    <row r="1658" spans="1:44">
      <c r="A1658" t="s">
        <v>44</v>
      </c>
      <c r="C1658" s="2">
        <v>43810</v>
      </c>
      <c r="D1658" t="s">
        <v>66</v>
      </c>
      <c r="E1658">
        <v>120</v>
      </c>
      <c r="F1658" t="s">
        <v>149</v>
      </c>
      <c r="G1658" t="s">
        <v>280</v>
      </c>
      <c r="H1658">
        <v>0.125</v>
      </c>
      <c r="I1658">
        <v>3</v>
      </c>
      <c r="J1658">
        <v>1457.19995117</v>
      </c>
      <c r="K1658">
        <v>20</v>
      </c>
      <c r="L1658">
        <v>56</v>
      </c>
      <c r="M1658" t="s">
        <v>332</v>
      </c>
      <c r="N1658">
        <v>101</v>
      </c>
      <c r="O1658" t="s">
        <v>333</v>
      </c>
      <c r="P1658" t="s">
        <v>542</v>
      </c>
      <c r="Q1658" t="s">
        <v>880</v>
      </c>
      <c r="R1658" t="s">
        <v>954</v>
      </c>
      <c r="S1658" s="2">
        <v>43810</v>
      </c>
      <c r="T1658" t="s">
        <v>967</v>
      </c>
      <c r="U1658">
        <v>0</v>
      </c>
      <c r="V1658" t="s">
        <v>975</v>
      </c>
      <c r="X1658">
        <v>0</v>
      </c>
      <c r="AA1658">
        <v>1</v>
      </c>
      <c r="AB1658">
        <v>0</v>
      </c>
      <c r="AC1658" t="s">
        <v>1066</v>
      </c>
      <c r="AG1658">
        <v>0</v>
      </c>
      <c r="AI1658">
        <v>44.817924</v>
      </c>
      <c r="AL1658">
        <v>-109.04704646</v>
      </c>
      <c r="AN1658" t="s">
        <v>1382</v>
      </c>
      <c r="AO1658">
        <v>1.718125657123723</v>
      </c>
      <c r="AP1658" t="s">
        <v>1521</v>
      </c>
      <c r="AQ1658">
        <v>2019</v>
      </c>
      <c r="AR1658">
        <v>79</v>
      </c>
    </row>
    <row r="1659" spans="1:44">
      <c r="A1659" t="s">
        <v>44</v>
      </c>
      <c r="C1659" s="2">
        <v>43810</v>
      </c>
      <c r="D1659" t="s">
        <v>66</v>
      </c>
      <c r="E1659">
        <v>120</v>
      </c>
      <c r="F1659" t="s">
        <v>149</v>
      </c>
      <c r="G1659" t="s">
        <v>280</v>
      </c>
      <c r="H1659">
        <v>0.125</v>
      </c>
      <c r="I1659">
        <v>3</v>
      </c>
      <c r="J1659">
        <v>1457.19995117</v>
      </c>
      <c r="K1659">
        <v>17</v>
      </c>
      <c r="L1659">
        <v>56</v>
      </c>
      <c r="M1659" t="s">
        <v>332</v>
      </c>
      <c r="N1659">
        <v>101</v>
      </c>
      <c r="O1659" t="s">
        <v>333</v>
      </c>
      <c r="P1659" t="s">
        <v>542</v>
      </c>
      <c r="Q1659" t="s">
        <v>880</v>
      </c>
      <c r="R1659" t="s">
        <v>954</v>
      </c>
      <c r="S1659" s="2">
        <v>43810</v>
      </c>
      <c r="T1659" t="s">
        <v>967</v>
      </c>
      <c r="U1659">
        <v>0</v>
      </c>
      <c r="V1659" t="s">
        <v>975</v>
      </c>
      <c r="X1659">
        <v>0</v>
      </c>
      <c r="AA1659">
        <v>1</v>
      </c>
      <c r="AB1659">
        <v>0</v>
      </c>
      <c r="AC1659" t="s">
        <v>1066</v>
      </c>
      <c r="AG1659">
        <v>0</v>
      </c>
      <c r="AI1659">
        <v>44.83243874</v>
      </c>
      <c r="AL1659">
        <v>-109.04705416</v>
      </c>
      <c r="AN1659" t="s">
        <v>1380</v>
      </c>
      <c r="AO1659">
        <v>2.532387830994962</v>
      </c>
      <c r="AP1659" t="s">
        <v>1521</v>
      </c>
      <c r="AQ1659">
        <v>2019</v>
      </c>
      <c r="AR1659">
        <v>79</v>
      </c>
    </row>
    <row r="1660" spans="1:44">
      <c r="A1660" t="s">
        <v>44</v>
      </c>
      <c r="C1660" s="2">
        <v>43810</v>
      </c>
      <c r="D1660" t="s">
        <v>66</v>
      </c>
      <c r="E1660">
        <v>120</v>
      </c>
      <c r="F1660" t="s">
        <v>149</v>
      </c>
      <c r="G1660" t="s">
        <v>280</v>
      </c>
      <c r="H1660">
        <v>0.125</v>
      </c>
      <c r="I1660">
        <v>3</v>
      </c>
      <c r="J1660">
        <v>1457.19995117</v>
      </c>
      <c r="K1660">
        <v>21</v>
      </c>
      <c r="L1660">
        <v>56</v>
      </c>
      <c r="M1660" t="s">
        <v>332</v>
      </c>
      <c r="N1660">
        <v>101</v>
      </c>
      <c r="O1660" t="s">
        <v>333</v>
      </c>
      <c r="P1660" t="s">
        <v>542</v>
      </c>
      <c r="Q1660" t="s">
        <v>880</v>
      </c>
      <c r="R1660" t="s">
        <v>954</v>
      </c>
      <c r="S1660" s="2">
        <v>43810</v>
      </c>
      <c r="T1660" t="s">
        <v>967</v>
      </c>
      <c r="U1660">
        <v>0</v>
      </c>
      <c r="V1660" t="s">
        <v>975</v>
      </c>
      <c r="X1660">
        <v>0</v>
      </c>
      <c r="AA1660">
        <v>1</v>
      </c>
      <c r="AB1660">
        <v>0</v>
      </c>
      <c r="AC1660" t="s">
        <v>1066</v>
      </c>
      <c r="AG1660">
        <v>0</v>
      </c>
      <c r="AI1660">
        <v>44.81790893</v>
      </c>
      <c r="AL1660">
        <v>-109.02672084</v>
      </c>
      <c r="AN1660" t="s">
        <v>1391</v>
      </c>
      <c r="AO1660">
        <v>1.239554242571037</v>
      </c>
      <c r="AP1660" t="s">
        <v>1525</v>
      </c>
      <c r="AQ1660">
        <v>2019</v>
      </c>
      <c r="AR1660">
        <v>79</v>
      </c>
    </row>
    <row r="1661" spans="1:44">
      <c r="A1661" t="s">
        <v>44</v>
      </c>
      <c r="C1661" s="2">
        <v>43810</v>
      </c>
      <c r="D1661" t="s">
        <v>66</v>
      </c>
      <c r="E1661">
        <v>120</v>
      </c>
      <c r="F1661" t="s">
        <v>149</v>
      </c>
      <c r="G1661" t="s">
        <v>280</v>
      </c>
      <c r="H1661">
        <v>0.125</v>
      </c>
      <c r="I1661">
        <v>3</v>
      </c>
      <c r="J1661">
        <v>1457.19995117</v>
      </c>
      <c r="K1661">
        <v>16</v>
      </c>
      <c r="L1661">
        <v>56</v>
      </c>
      <c r="M1661" t="s">
        <v>332</v>
      </c>
      <c r="N1661">
        <v>101</v>
      </c>
      <c r="O1661" t="s">
        <v>333</v>
      </c>
      <c r="P1661" t="s">
        <v>542</v>
      </c>
      <c r="Q1661" t="s">
        <v>880</v>
      </c>
      <c r="R1661" t="s">
        <v>954</v>
      </c>
      <c r="S1661" s="2">
        <v>43810</v>
      </c>
      <c r="T1661" t="s">
        <v>967</v>
      </c>
      <c r="U1661">
        <v>0</v>
      </c>
      <c r="V1661" t="s">
        <v>975</v>
      </c>
      <c r="X1661">
        <v>0</v>
      </c>
      <c r="AA1661">
        <v>1</v>
      </c>
      <c r="AB1661">
        <v>0</v>
      </c>
      <c r="AC1661" t="s">
        <v>1066</v>
      </c>
      <c r="AG1661">
        <v>0</v>
      </c>
      <c r="AI1661">
        <v>44.8324313</v>
      </c>
      <c r="AL1661">
        <v>-109.02669041</v>
      </c>
      <c r="AN1661" t="s">
        <v>1378</v>
      </c>
      <c r="AO1661">
        <v>2.235300119971551</v>
      </c>
      <c r="AP1661" t="s">
        <v>1525</v>
      </c>
      <c r="AQ1661">
        <v>2019</v>
      </c>
      <c r="AR1661">
        <v>79</v>
      </c>
    </row>
    <row r="1662" spans="1:44">
      <c r="A1662" t="s">
        <v>44</v>
      </c>
      <c r="C1662" s="2">
        <v>43810</v>
      </c>
      <c r="D1662" t="s">
        <v>66</v>
      </c>
      <c r="E1662">
        <v>120</v>
      </c>
      <c r="F1662" t="s">
        <v>149</v>
      </c>
      <c r="G1662" t="s">
        <v>280</v>
      </c>
      <c r="H1662">
        <v>0.125</v>
      </c>
      <c r="I1662">
        <v>3</v>
      </c>
      <c r="J1662">
        <v>1457.19995117</v>
      </c>
      <c r="K1662">
        <v>19</v>
      </c>
      <c r="L1662">
        <v>56</v>
      </c>
      <c r="M1662" t="s">
        <v>332</v>
      </c>
      <c r="N1662">
        <v>101</v>
      </c>
      <c r="O1662" t="s">
        <v>333</v>
      </c>
      <c r="P1662" t="s">
        <v>542</v>
      </c>
      <c r="Q1662" t="s">
        <v>880</v>
      </c>
      <c r="R1662" t="s">
        <v>954</v>
      </c>
      <c r="S1662" s="2">
        <v>43810</v>
      </c>
      <c r="T1662" t="s">
        <v>967</v>
      </c>
      <c r="U1662">
        <v>0</v>
      </c>
      <c r="V1662" t="s">
        <v>975</v>
      </c>
      <c r="X1662">
        <v>0</v>
      </c>
      <c r="AA1662">
        <v>1</v>
      </c>
      <c r="AB1662">
        <v>0</v>
      </c>
      <c r="AC1662" t="s">
        <v>1066</v>
      </c>
      <c r="AG1662">
        <v>0</v>
      </c>
      <c r="AI1662">
        <v>44.81793525</v>
      </c>
      <c r="AL1662">
        <v>-109.06739496</v>
      </c>
      <c r="AN1662" t="s">
        <v>1381</v>
      </c>
      <c r="AO1662">
        <v>2.52422019347464</v>
      </c>
      <c r="AP1662" t="s">
        <v>1521</v>
      </c>
      <c r="AQ1662">
        <v>2019</v>
      </c>
      <c r="AR1662">
        <v>79</v>
      </c>
    </row>
    <row r="1663" spans="1:44">
      <c r="A1663" t="s">
        <v>44</v>
      </c>
      <c r="C1663" s="2">
        <v>43810</v>
      </c>
      <c r="D1663" t="s">
        <v>66</v>
      </c>
      <c r="E1663">
        <v>120</v>
      </c>
      <c r="F1663" t="s">
        <v>149</v>
      </c>
      <c r="G1663" t="s">
        <v>280</v>
      </c>
      <c r="H1663">
        <v>0.125</v>
      </c>
      <c r="I1663">
        <v>3</v>
      </c>
      <c r="J1663">
        <v>1457.19995117</v>
      </c>
      <c r="K1663">
        <v>20</v>
      </c>
      <c r="L1663">
        <v>56</v>
      </c>
      <c r="M1663" t="s">
        <v>332</v>
      </c>
      <c r="N1663">
        <v>101</v>
      </c>
      <c r="O1663" t="s">
        <v>333</v>
      </c>
      <c r="P1663" t="s">
        <v>542</v>
      </c>
      <c r="Q1663" t="s">
        <v>880</v>
      </c>
      <c r="R1663" t="s">
        <v>954</v>
      </c>
      <c r="S1663" s="2">
        <v>43810</v>
      </c>
      <c r="T1663" t="s">
        <v>967</v>
      </c>
      <c r="U1663">
        <v>0</v>
      </c>
      <c r="V1663" t="s">
        <v>975</v>
      </c>
      <c r="X1663">
        <v>0</v>
      </c>
      <c r="AA1663">
        <v>1</v>
      </c>
      <c r="AB1663">
        <v>0</v>
      </c>
      <c r="AC1663" t="s">
        <v>1066</v>
      </c>
      <c r="AG1663">
        <v>0</v>
      </c>
      <c r="AI1663">
        <v>44.817924</v>
      </c>
      <c r="AL1663">
        <v>-109.04704646</v>
      </c>
      <c r="AN1663" t="s">
        <v>1382</v>
      </c>
      <c r="AO1663">
        <v>1.718125657123723</v>
      </c>
      <c r="AP1663" t="s">
        <v>1521</v>
      </c>
      <c r="AQ1663">
        <v>2019</v>
      </c>
      <c r="AR1663">
        <v>79</v>
      </c>
    </row>
    <row r="1664" spans="1:44">
      <c r="A1664" t="s">
        <v>44</v>
      </c>
      <c r="C1664" s="2">
        <v>43810</v>
      </c>
      <c r="D1664" t="s">
        <v>66</v>
      </c>
      <c r="E1664">
        <v>120</v>
      </c>
      <c r="F1664" t="s">
        <v>149</v>
      </c>
      <c r="G1664" t="s">
        <v>280</v>
      </c>
      <c r="H1664">
        <v>0.125</v>
      </c>
      <c r="I1664">
        <v>3</v>
      </c>
      <c r="J1664">
        <v>1457.19995117</v>
      </c>
      <c r="K1664">
        <v>19</v>
      </c>
      <c r="L1664">
        <v>56</v>
      </c>
      <c r="M1664" t="s">
        <v>332</v>
      </c>
      <c r="N1664">
        <v>101</v>
      </c>
      <c r="O1664" t="s">
        <v>333</v>
      </c>
      <c r="P1664" t="s">
        <v>542</v>
      </c>
      <c r="Q1664" t="s">
        <v>880</v>
      </c>
      <c r="R1664" t="s">
        <v>954</v>
      </c>
      <c r="S1664" s="2">
        <v>43810</v>
      </c>
      <c r="T1664" t="s">
        <v>967</v>
      </c>
      <c r="U1664">
        <v>0</v>
      </c>
      <c r="V1664" t="s">
        <v>975</v>
      </c>
      <c r="X1664">
        <v>0</v>
      </c>
      <c r="AA1664">
        <v>1</v>
      </c>
      <c r="AB1664">
        <v>0</v>
      </c>
      <c r="AC1664" t="s">
        <v>1066</v>
      </c>
      <c r="AG1664">
        <v>0</v>
      </c>
      <c r="AI1664">
        <v>44.81793525</v>
      </c>
      <c r="AL1664">
        <v>-109.06739496</v>
      </c>
      <c r="AN1664" t="s">
        <v>1381</v>
      </c>
      <c r="AO1664">
        <v>2.52422019347464</v>
      </c>
      <c r="AP1664" t="s">
        <v>1521</v>
      </c>
      <c r="AQ1664">
        <v>2019</v>
      </c>
      <c r="AR1664">
        <v>79</v>
      </c>
    </row>
    <row r="1665" spans="1:44">
      <c r="A1665" t="s">
        <v>44</v>
      </c>
      <c r="C1665" s="2">
        <v>43810</v>
      </c>
      <c r="D1665" t="s">
        <v>66</v>
      </c>
      <c r="E1665">
        <v>120</v>
      </c>
      <c r="F1665" t="s">
        <v>149</v>
      </c>
      <c r="G1665" t="s">
        <v>280</v>
      </c>
      <c r="H1665">
        <v>0.125</v>
      </c>
      <c r="I1665">
        <v>3</v>
      </c>
      <c r="J1665">
        <v>1457.19995117</v>
      </c>
      <c r="K1665">
        <v>19</v>
      </c>
      <c r="L1665">
        <v>56</v>
      </c>
      <c r="M1665" t="s">
        <v>332</v>
      </c>
      <c r="N1665">
        <v>101</v>
      </c>
      <c r="O1665" t="s">
        <v>333</v>
      </c>
      <c r="P1665" t="s">
        <v>542</v>
      </c>
      <c r="Q1665" t="s">
        <v>880</v>
      </c>
      <c r="R1665" t="s">
        <v>954</v>
      </c>
      <c r="S1665" s="2">
        <v>43810</v>
      </c>
      <c r="T1665" t="s">
        <v>967</v>
      </c>
      <c r="U1665">
        <v>0</v>
      </c>
      <c r="V1665" t="s">
        <v>975</v>
      </c>
      <c r="X1665">
        <v>0</v>
      </c>
      <c r="AA1665">
        <v>1</v>
      </c>
      <c r="AB1665">
        <v>0</v>
      </c>
      <c r="AC1665" t="s">
        <v>1066</v>
      </c>
      <c r="AG1665">
        <v>0</v>
      </c>
      <c r="AI1665">
        <v>44.81793525</v>
      </c>
      <c r="AL1665">
        <v>-109.06739496</v>
      </c>
      <c r="AN1665" t="s">
        <v>1381</v>
      </c>
      <c r="AO1665">
        <v>2.52422019347464</v>
      </c>
      <c r="AP1665" t="s">
        <v>1521</v>
      </c>
      <c r="AQ1665">
        <v>2019</v>
      </c>
      <c r="AR1665">
        <v>79</v>
      </c>
    </row>
    <row r="1666" spans="1:44">
      <c r="A1666" t="s">
        <v>44</v>
      </c>
      <c r="C1666" s="2">
        <v>43663</v>
      </c>
      <c r="D1666" t="s">
        <v>136</v>
      </c>
      <c r="E1666">
        <v>60</v>
      </c>
      <c r="F1666" t="s">
        <v>156</v>
      </c>
      <c r="G1666" t="s">
        <v>305</v>
      </c>
      <c r="H1666">
        <v>0.1667</v>
      </c>
      <c r="I1666">
        <v>1</v>
      </c>
      <c r="J1666">
        <v>80</v>
      </c>
      <c r="K1666">
        <v>3</v>
      </c>
      <c r="L1666">
        <v>30</v>
      </c>
      <c r="M1666" t="s">
        <v>332</v>
      </c>
      <c r="N1666">
        <v>112</v>
      </c>
      <c r="O1666" t="s">
        <v>333</v>
      </c>
      <c r="P1666" t="s">
        <v>543</v>
      </c>
      <c r="Q1666" t="s">
        <v>881</v>
      </c>
      <c r="R1666" t="s">
        <v>954</v>
      </c>
      <c r="S1666" s="2">
        <v>43663</v>
      </c>
      <c r="T1666" t="s">
        <v>968</v>
      </c>
      <c r="U1666">
        <v>0</v>
      </c>
      <c r="V1666" t="s">
        <v>972</v>
      </c>
      <c r="X1666">
        <v>0</v>
      </c>
      <c r="AA1666">
        <v>0</v>
      </c>
      <c r="AB1666">
        <v>1</v>
      </c>
      <c r="AC1666" t="s">
        <v>1059</v>
      </c>
      <c r="AG1666">
        <v>0</v>
      </c>
      <c r="AI1666">
        <v>42.61461068</v>
      </c>
      <c r="AJ1666" t="s">
        <v>972</v>
      </c>
      <c r="AL1666">
        <v>-110.17292784</v>
      </c>
      <c r="AN1666" t="s">
        <v>1399</v>
      </c>
      <c r="AO1666">
        <v>1.165894158844579</v>
      </c>
      <c r="AP1666" t="s">
        <v>1521</v>
      </c>
      <c r="AQ1666">
        <v>2019</v>
      </c>
      <c r="AR1666">
        <v>116</v>
      </c>
    </row>
    <row r="1667" spans="1:44">
      <c r="A1667" t="s">
        <v>44</v>
      </c>
      <c r="C1667" s="2">
        <v>43663</v>
      </c>
      <c r="D1667" t="s">
        <v>136</v>
      </c>
      <c r="E1667">
        <v>60</v>
      </c>
      <c r="F1667" t="s">
        <v>156</v>
      </c>
      <c r="G1667" t="s">
        <v>305</v>
      </c>
      <c r="H1667">
        <v>0.1667</v>
      </c>
      <c r="I1667">
        <v>1</v>
      </c>
      <c r="J1667">
        <v>640</v>
      </c>
      <c r="K1667">
        <v>16</v>
      </c>
      <c r="L1667">
        <v>30</v>
      </c>
      <c r="M1667" t="s">
        <v>332</v>
      </c>
      <c r="N1667">
        <v>112</v>
      </c>
      <c r="O1667" t="s">
        <v>333</v>
      </c>
      <c r="P1667" t="s">
        <v>532</v>
      </c>
      <c r="Q1667" t="s">
        <v>882</v>
      </c>
      <c r="R1667" t="s">
        <v>954</v>
      </c>
      <c r="S1667" s="2">
        <v>43663</v>
      </c>
      <c r="T1667" t="s">
        <v>968</v>
      </c>
      <c r="U1667">
        <v>0</v>
      </c>
      <c r="V1667" t="s">
        <v>972</v>
      </c>
      <c r="X1667">
        <v>0</v>
      </c>
      <c r="AA1667">
        <v>0</v>
      </c>
      <c r="AB1667">
        <v>1</v>
      </c>
      <c r="AC1667" t="s">
        <v>1059</v>
      </c>
      <c r="AG1667">
        <v>0</v>
      </c>
      <c r="AI1667">
        <v>42.58617584</v>
      </c>
      <c r="AJ1667" t="s">
        <v>972</v>
      </c>
      <c r="AL1667">
        <v>-110.19268851</v>
      </c>
      <c r="AN1667" t="s">
        <v>1400</v>
      </c>
      <c r="AO1667">
        <v>2.279091705480302</v>
      </c>
      <c r="AP1667" t="s">
        <v>1522</v>
      </c>
      <c r="AQ1667">
        <v>2019</v>
      </c>
      <c r="AR1667">
        <v>116</v>
      </c>
    </row>
    <row r="1668" spans="1:44">
      <c r="A1668" t="s">
        <v>44</v>
      </c>
      <c r="C1668" s="2">
        <v>43663</v>
      </c>
      <c r="D1668" t="s">
        <v>136</v>
      </c>
      <c r="E1668">
        <v>60</v>
      </c>
      <c r="F1668" t="s">
        <v>156</v>
      </c>
      <c r="G1668" t="s">
        <v>305</v>
      </c>
      <c r="H1668">
        <v>0.1667</v>
      </c>
      <c r="I1668">
        <v>1</v>
      </c>
      <c r="J1668">
        <v>80</v>
      </c>
      <c r="K1668">
        <v>3</v>
      </c>
      <c r="L1668">
        <v>30</v>
      </c>
      <c r="M1668" t="s">
        <v>332</v>
      </c>
      <c r="N1668">
        <v>112</v>
      </c>
      <c r="O1668" t="s">
        <v>333</v>
      </c>
      <c r="P1668" t="s">
        <v>543</v>
      </c>
      <c r="Q1668" t="s">
        <v>881</v>
      </c>
      <c r="R1668" t="s">
        <v>954</v>
      </c>
      <c r="S1668" s="2">
        <v>43663</v>
      </c>
      <c r="T1668" t="s">
        <v>968</v>
      </c>
      <c r="U1668">
        <v>0</v>
      </c>
      <c r="V1668" t="s">
        <v>972</v>
      </c>
      <c r="X1668">
        <v>0</v>
      </c>
      <c r="AA1668">
        <v>0</v>
      </c>
      <c r="AB1668">
        <v>1</v>
      </c>
      <c r="AC1668" t="s">
        <v>1059</v>
      </c>
      <c r="AG1668">
        <v>0</v>
      </c>
      <c r="AI1668">
        <v>42.61461068</v>
      </c>
      <c r="AJ1668" t="s">
        <v>972</v>
      </c>
      <c r="AL1668">
        <v>-110.17292784</v>
      </c>
      <c r="AN1668" t="s">
        <v>1399</v>
      </c>
      <c r="AO1668">
        <v>0.6768228567629327</v>
      </c>
      <c r="AP1668" t="s">
        <v>1521</v>
      </c>
      <c r="AQ1668">
        <v>2019</v>
      </c>
      <c r="AR1668">
        <v>115</v>
      </c>
    </row>
    <row r="1669" spans="1:44">
      <c r="A1669" t="s">
        <v>44</v>
      </c>
      <c r="C1669" s="2">
        <v>43663</v>
      </c>
      <c r="D1669" t="s">
        <v>136</v>
      </c>
      <c r="E1669">
        <v>60</v>
      </c>
      <c r="F1669" t="s">
        <v>156</v>
      </c>
      <c r="G1669" t="s">
        <v>305</v>
      </c>
      <c r="H1669">
        <v>0.1667</v>
      </c>
      <c r="I1669">
        <v>1</v>
      </c>
      <c r="J1669">
        <v>640</v>
      </c>
      <c r="K1669">
        <v>16</v>
      </c>
      <c r="L1669">
        <v>30</v>
      </c>
      <c r="M1669" t="s">
        <v>332</v>
      </c>
      <c r="N1669">
        <v>112</v>
      </c>
      <c r="O1669" t="s">
        <v>333</v>
      </c>
      <c r="P1669" t="s">
        <v>532</v>
      </c>
      <c r="Q1669" t="s">
        <v>882</v>
      </c>
      <c r="R1669" t="s">
        <v>954</v>
      </c>
      <c r="S1669" s="2">
        <v>43663</v>
      </c>
      <c r="T1669" t="s">
        <v>968</v>
      </c>
      <c r="U1669">
        <v>0</v>
      </c>
      <c r="V1669" t="s">
        <v>972</v>
      </c>
      <c r="X1669">
        <v>0</v>
      </c>
      <c r="AA1669">
        <v>0</v>
      </c>
      <c r="AB1669">
        <v>1</v>
      </c>
      <c r="AC1669" t="s">
        <v>1059</v>
      </c>
      <c r="AG1669">
        <v>0</v>
      </c>
      <c r="AI1669">
        <v>42.58617584</v>
      </c>
      <c r="AJ1669" t="s">
        <v>972</v>
      </c>
      <c r="AL1669">
        <v>-110.19268851</v>
      </c>
      <c r="AN1669" t="s">
        <v>1400</v>
      </c>
      <c r="AO1669">
        <v>2.008355202561406</v>
      </c>
      <c r="AP1669" t="s">
        <v>1522</v>
      </c>
      <c r="AQ1669">
        <v>2019</v>
      </c>
      <c r="AR1669">
        <v>115</v>
      </c>
    </row>
    <row r="1670" spans="1:44">
      <c r="A1670" t="s">
        <v>44</v>
      </c>
      <c r="C1670" s="2">
        <v>43782</v>
      </c>
      <c r="D1670" t="s">
        <v>81</v>
      </c>
      <c r="E1670">
        <v>60</v>
      </c>
      <c r="F1670" t="s">
        <v>156</v>
      </c>
      <c r="G1670" t="s">
        <v>280</v>
      </c>
      <c r="H1670">
        <v>0.1667</v>
      </c>
      <c r="I1670">
        <v>640</v>
      </c>
      <c r="J1670">
        <v>640</v>
      </c>
      <c r="K1670">
        <v>36</v>
      </c>
      <c r="L1670">
        <v>48</v>
      </c>
      <c r="M1670" t="s">
        <v>332</v>
      </c>
      <c r="N1670">
        <v>95</v>
      </c>
      <c r="O1670" t="s">
        <v>333</v>
      </c>
      <c r="P1670" t="s">
        <v>420</v>
      </c>
      <c r="Q1670" t="s">
        <v>739</v>
      </c>
      <c r="R1670" t="s">
        <v>954</v>
      </c>
      <c r="S1670" s="2">
        <v>43782</v>
      </c>
      <c r="T1670" t="s">
        <v>965</v>
      </c>
      <c r="U1670">
        <v>0</v>
      </c>
      <c r="V1670" t="s">
        <v>975</v>
      </c>
      <c r="X1670">
        <v>0</v>
      </c>
      <c r="AA1670">
        <v>0</v>
      </c>
      <c r="AB1670">
        <v>1</v>
      </c>
      <c r="AC1670" t="s">
        <v>1025</v>
      </c>
      <c r="AG1670">
        <v>0</v>
      </c>
      <c r="AI1670">
        <v>44.08847981</v>
      </c>
      <c r="AL1670">
        <v>-108.19995293</v>
      </c>
      <c r="AN1670" t="s">
        <v>1228</v>
      </c>
      <c r="AO1670">
        <v>1.503718493500611</v>
      </c>
      <c r="AP1670" t="s">
        <v>1519</v>
      </c>
      <c r="AQ1670">
        <v>2019</v>
      </c>
      <c r="AR1670">
        <v>98</v>
      </c>
    </row>
    <row r="1671" spans="1:44">
      <c r="A1671" t="s">
        <v>44</v>
      </c>
      <c r="C1671" s="2">
        <v>43361</v>
      </c>
      <c r="D1671" t="s">
        <v>103</v>
      </c>
      <c r="E1671">
        <v>120</v>
      </c>
      <c r="F1671" t="s">
        <v>149</v>
      </c>
      <c r="G1671" t="s">
        <v>268</v>
      </c>
      <c r="H1671">
        <v>0.125</v>
      </c>
      <c r="I1671">
        <v>26</v>
      </c>
      <c r="J1671">
        <v>1960</v>
      </c>
      <c r="K1671">
        <v>30</v>
      </c>
      <c r="L1671">
        <v>48</v>
      </c>
      <c r="M1671" t="s">
        <v>332</v>
      </c>
      <c r="N1671">
        <v>94</v>
      </c>
      <c r="O1671" t="s">
        <v>333</v>
      </c>
      <c r="P1671" t="s">
        <v>426</v>
      </c>
      <c r="Q1671" t="s">
        <v>740</v>
      </c>
      <c r="R1671" t="s">
        <v>954</v>
      </c>
      <c r="S1671" s="2">
        <v>43361</v>
      </c>
      <c r="T1671" t="s">
        <v>965</v>
      </c>
      <c r="U1671">
        <v>0</v>
      </c>
      <c r="V1671" t="s">
        <v>975</v>
      </c>
      <c r="X1671">
        <v>0</v>
      </c>
      <c r="AA1671">
        <v>1</v>
      </c>
      <c r="AB1671">
        <v>0</v>
      </c>
      <c r="AC1671" t="s">
        <v>1005</v>
      </c>
      <c r="AG1671">
        <v>0</v>
      </c>
      <c r="AI1671">
        <v>44.10308259</v>
      </c>
      <c r="AL1671">
        <v>-108.17971938</v>
      </c>
      <c r="AN1671" t="s">
        <v>1230</v>
      </c>
      <c r="AO1671">
        <v>2.886726945023769</v>
      </c>
      <c r="AP1671" t="s">
        <v>1519</v>
      </c>
      <c r="AQ1671">
        <v>2018</v>
      </c>
      <c r="AR1671">
        <v>98</v>
      </c>
    </row>
    <row r="1672" spans="1:44">
      <c r="A1672" t="s">
        <v>44</v>
      </c>
      <c r="C1672" s="2">
        <v>43361</v>
      </c>
      <c r="D1672" t="s">
        <v>103</v>
      </c>
      <c r="E1672">
        <v>120</v>
      </c>
      <c r="F1672" t="s">
        <v>149</v>
      </c>
      <c r="G1672" t="s">
        <v>268</v>
      </c>
      <c r="H1672">
        <v>0.125</v>
      </c>
      <c r="I1672">
        <v>26</v>
      </c>
      <c r="J1672">
        <v>1520.09997558</v>
      </c>
      <c r="K1672">
        <v>31</v>
      </c>
      <c r="L1672">
        <v>48</v>
      </c>
      <c r="M1672" t="s">
        <v>332</v>
      </c>
      <c r="N1672">
        <v>94</v>
      </c>
      <c r="O1672" t="s">
        <v>333</v>
      </c>
      <c r="P1672" t="s">
        <v>428</v>
      </c>
      <c r="Q1672" t="s">
        <v>742</v>
      </c>
      <c r="R1672" t="s">
        <v>954</v>
      </c>
      <c r="S1672" s="2">
        <v>43361</v>
      </c>
      <c r="T1672" t="s">
        <v>965</v>
      </c>
      <c r="U1672">
        <v>0</v>
      </c>
      <c r="V1672" t="s">
        <v>975</v>
      </c>
      <c r="X1672">
        <v>0</v>
      </c>
      <c r="AA1672">
        <v>1</v>
      </c>
      <c r="AB1672">
        <v>0</v>
      </c>
      <c r="AC1672" t="s">
        <v>1005</v>
      </c>
      <c r="AG1672">
        <v>0</v>
      </c>
      <c r="AI1672">
        <v>44.08854476</v>
      </c>
      <c r="AL1672">
        <v>-108.17981838</v>
      </c>
      <c r="AN1672" t="s">
        <v>1236</v>
      </c>
      <c r="AO1672">
        <v>2.138416532873299</v>
      </c>
      <c r="AP1672" t="s">
        <v>1519</v>
      </c>
      <c r="AQ1672">
        <v>2018</v>
      </c>
      <c r="AR1672">
        <v>98</v>
      </c>
    </row>
    <row r="1673" spans="1:44">
      <c r="A1673" t="s">
        <v>44</v>
      </c>
      <c r="C1673" s="2">
        <v>43361</v>
      </c>
      <c r="D1673" t="s">
        <v>103</v>
      </c>
      <c r="E1673">
        <v>120</v>
      </c>
      <c r="F1673" t="s">
        <v>149</v>
      </c>
      <c r="G1673" t="s">
        <v>268</v>
      </c>
      <c r="H1673">
        <v>0.125</v>
      </c>
      <c r="I1673">
        <v>26</v>
      </c>
      <c r="J1673">
        <v>1520.09997558</v>
      </c>
      <c r="K1673">
        <v>32</v>
      </c>
      <c r="L1673">
        <v>48</v>
      </c>
      <c r="M1673" t="s">
        <v>332</v>
      </c>
      <c r="N1673">
        <v>94</v>
      </c>
      <c r="O1673" t="s">
        <v>333</v>
      </c>
      <c r="P1673" t="s">
        <v>428</v>
      </c>
      <c r="Q1673" t="s">
        <v>742</v>
      </c>
      <c r="R1673" t="s">
        <v>954</v>
      </c>
      <c r="S1673" s="2">
        <v>43361</v>
      </c>
      <c r="T1673" t="s">
        <v>965</v>
      </c>
      <c r="U1673">
        <v>0</v>
      </c>
      <c r="V1673" t="s">
        <v>975</v>
      </c>
      <c r="X1673">
        <v>0</v>
      </c>
      <c r="AA1673">
        <v>1</v>
      </c>
      <c r="AB1673">
        <v>0</v>
      </c>
      <c r="AC1673" t="s">
        <v>1005</v>
      </c>
      <c r="AG1673">
        <v>0</v>
      </c>
      <c r="AI1673">
        <v>44.08846093</v>
      </c>
      <c r="AL1673">
        <v>-108.15984406</v>
      </c>
      <c r="AN1673" t="s">
        <v>1237</v>
      </c>
      <c r="AO1673">
        <v>2.970594665847177</v>
      </c>
      <c r="AP1673" t="s">
        <v>1519</v>
      </c>
      <c r="AQ1673">
        <v>2018</v>
      </c>
      <c r="AR1673">
        <v>98</v>
      </c>
    </row>
    <row r="1674" spans="1:44">
      <c r="A1674" t="s">
        <v>44</v>
      </c>
      <c r="C1674" s="2">
        <v>41128</v>
      </c>
      <c r="D1674" t="s">
        <v>47</v>
      </c>
      <c r="E1674">
        <v>120</v>
      </c>
      <c r="F1674" t="s">
        <v>150</v>
      </c>
      <c r="G1674" t="s">
        <v>284</v>
      </c>
      <c r="H1674">
        <v>0.125</v>
      </c>
      <c r="I1674">
        <v>22</v>
      </c>
      <c r="J1674">
        <v>1294.72998046</v>
      </c>
      <c r="K1674">
        <v>12</v>
      </c>
      <c r="L1674">
        <v>47</v>
      </c>
      <c r="M1674" t="s">
        <v>332</v>
      </c>
      <c r="N1674">
        <v>95</v>
      </c>
      <c r="O1674" t="s">
        <v>333</v>
      </c>
      <c r="P1674" t="s">
        <v>341</v>
      </c>
      <c r="Q1674" t="s">
        <v>756</v>
      </c>
      <c r="R1674" t="s">
        <v>954</v>
      </c>
      <c r="S1674" s="2">
        <v>41128</v>
      </c>
      <c r="T1674" t="s">
        <v>965</v>
      </c>
      <c r="U1674">
        <v>0</v>
      </c>
      <c r="V1674" t="s">
        <v>975</v>
      </c>
      <c r="AA1674">
        <v>1</v>
      </c>
      <c r="AB1674">
        <v>0</v>
      </c>
      <c r="AC1674" t="s">
        <v>1029</v>
      </c>
      <c r="AI1674">
        <v>44.03648528</v>
      </c>
      <c r="AL1674">
        <v>-108.22990611</v>
      </c>
      <c r="AN1674" t="s">
        <v>1401</v>
      </c>
      <c r="AO1674">
        <v>2.388212789928395</v>
      </c>
      <c r="AP1674" t="s">
        <v>1522</v>
      </c>
      <c r="AQ1674">
        <v>2012</v>
      </c>
      <c r="AR1674">
        <v>98</v>
      </c>
    </row>
    <row r="1675" spans="1:44">
      <c r="A1675" t="s">
        <v>44</v>
      </c>
      <c r="C1675" s="2">
        <v>41128</v>
      </c>
      <c r="D1675" t="s">
        <v>47</v>
      </c>
      <c r="E1675">
        <v>120</v>
      </c>
      <c r="F1675" t="s">
        <v>150</v>
      </c>
      <c r="G1675" t="s">
        <v>284</v>
      </c>
      <c r="H1675">
        <v>0.125</v>
      </c>
      <c r="I1675">
        <v>22</v>
      </c>
      <c r="J1675">
        <v>1294.72998046</v>
      </c>
      <c r="K1675">
        <v>13</v>
      </c>
      <c r="L1675">
        <v>47</v>
      </c>
      <c r="M1675" t="s">
        <v>332</v>
      </c>
      <c r="N1675">
        <v>95</v>
      </c>
      <c r="O1675" t="s">
        <v>333</v>
      </c>
      <c r="P1675" t="s">
        <v>341</v>
      </c>
      <c r="Q1675" t="s">
        <v>756</v>
      </c>
      <c r="R1675" t="s">
        <v>954</v>
      </c>
      <c r="S1675" s="2">
        <v>41128</v>
      </c>
      <c r="T1675" t="s">
        <v>965</v>
      </c>
      <c r="U1675">
        <v>0</v>
      </c>
      <c r="V1675" t="s">
        <v>975</v>
      </c>
      <c r="AA1675">
        <v>1</v>
      </c>
      <c r="AB1675">
        <v>0</v>
      </c>
      <c r="AC1675" t="s">
        <v>1029</v>
      </c>
      <c r="AI1675">
        <v>44.04431318</v>
      </c>
      <c r="AL1675">
        <v>-108.19959377</v>
      </c>
      <c r="AN1675" t="s">
        <v>1265</v>
      </c>
      <c r="AO1675">
        <v>1.818018355230126</v>
      </c>
      <c r="AP1675" t="s">
        <v>1523</v>
      </c>
      <c r="AQ1675">
        <v>2012</v>
      </c>
      <c r="AR1675">
        <v>98</v>
      </c>
    </row>
    <row r="1676" spans="1:44">
      <c r="A1676" t="s">
        <v>44</v>
      </c>
      <c r="C1676" s="2">
        <v>43361</v>
      </c>
      <c r="D1676" t="s">
        <v>103</v>
      </c>
      <c r="E1676">
        <v>120</v>
      </c>
      <c r="F1676" t="s">
        <v>149</v>
      </c>
      <c r="G1676" t="s">
        <v>268</v>
      </c>
      <c r="H1676">
        <v>0.125</v>
      </c>
      <c r="I1676">
        <v>16</v>
      </c>
      <c r="J1676">
        <v>2157.35009765</v>
      </c>
      <c r="K1676">
        <v>5</v>
      </c>
      <c r="L1676">
        <v>47</v>
      </c>
      <c r="M1676" t="s">
        <v>332</v>
      </c>
      <c r="N1676">
        <v>94</v>
      </c>
      <c r="O1676" t="s">
        <v>333</v>
      </c>
      <c r="P1676" t="s">
        <v>438</v>
      </c>
      <c r="Q1676" t="s">
        <v>758</v>
      </c>
      <c r="R1676" t="s">
        <v>954</v>
      </c>
      <c r="S1676" s="2">
        <v>43361</v>
      </c>
      <c r="T1676" t="s">
        <v>965</v>
      </c>
      <c r="U1676">
        <v>0</v>
      </c>
      <c r="V1676" t="s">
        <v>975</v>
      </c>
      <c r="X1676">
        <v>0</v>
      </c>
      <c r="AA1676">
        <v>1</v>
      </c>
      <c r="AB1676">
        <v>0</v>
      </c>
      <c r="AC1676" t="s">
        <v>1005</v>
      </c>
      <c r="AG1676">
        <v>0</v>
      </c>
      <c r="AI1676">
        <v>44.07380865</v>
      </c>
      <c r="AL1676">
        <v>-108.15985151</v>
      </c>
      <c r="AN1676" t="s">
        <v>1269</v>
      </c>
      <c r="AO1676">
        <v>2.664992747992968</v>
      </c>
      <c r="AP1676" t="s">
        <v>1520</v>
      </c>
      <c r="AQ1676">
        <v>2018</v>
      </c>
      <c r="AR1676">
        <v>98</v>
      </c>
    </row>
    <row r="1677" spans="1:44">
      <c r="A1677" t="s">
        <v>44</v>
      </c>
      <c r="C1677" s="2">
        <v>43901</v>
      </c>
      <c r="D1677" t="s">
        <v>68</v>
      </c>
      <c r="E1677">
        <v>60</v>
      </c>
      <c r="F1677" t="s">
        <v>156</v>
      </c>
      <c r="G1677" t="s">
        <v>268</v>
      </c>
      <c r="H1677">
        <v>0.125</v>
      </c>
      <c r="I1677">
        <v>3</v>
      </c>
      <c r="J1677">
        <v>640</v>
      </c>
      <c r="K1677">
        <v>16</v>
      </c>
      <c r="L1677">
        <v>47</v>
      </c>
      <c r="M1677" t="s">
        <v>332</v>
      </c>
      <c r="N1677">
        <v>95</v>
      </c>
      <c r="O1677" t="s">
        <v>333</v>
      </c>
      <c r="P1677" t="s">
        <v>544</v>
      </c>
      <c r="Q1677" t="s">
        <v>883</v>
      </c>
      <c r="R1677" t="s">
        <v>954</v>
      </c>
      <c r="S1677" s="2">
        <v>43901</v>
      </c>
      <c r="T1677" t="s">
        <v>965</v>
      </c>
      <c r="U1677">
        <v>0</v>
      </c>
      <c r="V1677" t="s">
        <v>975</v>
      </c>
      <c r="X1677">
        <v>0</v>
      </c>
      <c r="AA1677">
        <v>0</v>
      </c>
      <c r="AB1677">
        <v>1</v>
      </c>
      <c r="AC1677" t="s">
        <v>1005</v>
      </c>
      <c r="AG1677">
        <v>0</v>
      </c>
      <c r="AI1677">
        <v>44.04383608</v>
      </c>
      <c r="AL1677">
        <v>-108.25982198</v>
      </c>
      <c r="AN1677" t="s">
        <v>1402</v>
      </c>
      <c r="AO1677">
        <v>2.904510507203714</v>
      </c>
      <c r="AP1677" t="s">
        <v>1522</v>
      </c>
      <c r="AQ1677">
        <v>2020</v>
      </c>
      <c r="AR1677">
        <v>98</v>
      </c>
    </row>
    <row r="1678" spans="1:44">
      <c r="A1678" t="s">
        <v>44</v>
      </c>
      <c r="C1678" s="2">
        <v>43361</v>
      </c>
      <c r="D1678" t="s">
        <v>103</v>
      </c>
      <c r="E1678">
        <v>120</v>
      </c>
      <c r="F1678" t="s">
        <v>149</v>
      </c>
      <c r="G1678" t="s">
        <v>268</v>
      </c>
      <c r="H1678">
        <v>0.125</v>
      </c>
      <c r="I1678">
        <v>27</v>
      </c>
      <c r="J1678">
        <v>2080</v>
      </c>
      <c r="K1678">
        <v>32</v>
      </c>
      <c r="L1678">
        <v>49</v>
      </c>
      <c r="M1678" t="s">
        <v>332</v>
      </c>
      <c r="N1678">
        <v>94</v>
      </c>
      <c r="O1678" t="s">
        <v>333</v>
      </c>
      <c r="P1678" t="s">
        <v>432</v>
      </c>
      <c r="Q1678" t="s">
        <v>751</v>
      </c>
      <c r="R1678" t="s">
        <v>954</v>
      </c>
      <c r="S1678" s="2">
        <v>43361</v>
      </c>
      <c r="T1678" t="s">
        <v>966</v>
      </c>
      <c r="U1678">
        <v>0</v>
      </c>
      <c r="V1678" t="s">
        <v>975</v>
      </c>
      <c r="X1678">
        <v>0</v>
      </c>
      <c r="AA1678">
        <v>1</v>
      </c>
      <c r="AB1678">
        <v>0</v>
      </c>
      <c r="AC1678" t="s">
        <v>1005</v>
      </c>
      <c r="AG1678">
        <v>0</v>
      </c>
      <c r="AI1678">
        <v>44.1755467</v>
      </c>
      <c r="AL1678">
        <v>-108.18155903</v>
      </c>
      <c r="AN1678" t="s">
        <v>1257</v>
      </c>
      <c r="AO1678">
        <v>0.4040445049675236</v>
      </c>
      <c r="AP1678" t="s">
        <v>1526</v>
      </c>
      <c r="AQ1678">
        <v>2018</v>
      </c>
      <c r="AR1678">
        <v>89</v>
      </c>
    </row>
    <row r="1679" spans="1:44">
      <c r="A1679" t="s">
        <v>44</v>
      </c>
      <c r="C1679" s="2">
        <v>43361</v>
      </c>
      <c r="D1679" t="s">
        <v>103</v>
      </c>
      <c r="E1679">
        <v>120</v>
      </c>
      <c r="F1679" t="s">
        <v>149</v>
      </c>
      <c r="G1679" t="s">
        <v>268</v>
      </c>
      <c r="H1679">
        <v>0.125</v>
      </c>
      <c r="I1679">
        <v>27</v>
      </c>
      <c r="J1679">
        <v>2080</v>
      </c>
      <c r="K1679">
        <v>34</v>
      </c>
      <c r="L1679">
        <v>49</v>
      </c>
      <c r="M1679" t="s">
        <v>332</v>
      </c>
      <c r="N1679">
        <v>94</v>
      </c>
      <c r="O1679" t="s">
        <v>333</v>
      </c>
      <c r="P1679" t="s">
        <v>432</v>
      </c>
      <c r="Q1679" t="s">
        <v>751</v>
      </c>
      <c r="R1679" t="s">
        <v>954</v>
      </c>
      <c r="S1679" s="2">
        <v>43361</v>
      </c>
      <c r="T1679" t="s">
        <v>966</v>
      </c>
      <c r="U1679">
        <v>0</v>
      </c>
      <c r="V1679" t="s">
        <v>975</v>
      </c>
      <c r="X1679">
        <v>0</v>
      </c>
      <c r="AA1679">
        <v>1</v>
      </c>
      <c r="AB1679">
        <v>0</v>
      </c>
      <c r="AC1679" t="s">
        <v>1005</v>
      </c>
      <c r="AG1679">
        <v>0</v>
      </c>
      <c r="AI1679">
        <v>44.17548208</v>
      </c>
      <c r="AL1679">
        <v>-108.1412365</v>
      </c>
      <c r="AN1679" t="s">
        <v>1258</v>
      </c>
      <c r="AO1679">
        <v>1.600468344537643</v>
      </c>
      <c r="AP1679" t="s">
        <v>1520</v>
      </c>
      <c r="AQ1679">
        <v>2018</v>
      </c>
      <c r="AR1679">
        <v>89</v>
      </c>
    </row>
    <row r="1680" spans="1:44">
      <c r="A1680" t="s">
        <v>44</v>
      </c>
      <c r="C1680" s="2">
        <v>43361</v>
      </c>
      <c r="D1680" t="s">
        <v>103</v>
      </c>
      <c r="E1680">
        <v>120</v>
      </c>
      <c r="F1680" t="s">
        <v>149</v>
      </c>
      <c r="G1680" t="s">
        <v>268</v>
      </c>
      <c r="H1680">
        <v>0.125</v>
      </c>
      <c r="I1680">
        <v>27</v>
      </c>
      <c r="J1680">
        <v>2080</v>
      </c>
      <c r="K1680">
        <v>28</v>
      </c>
      <c r="L1680">
        <v>49</v>
      </c>
      <c r="M1680" t="s">
        <v>332</v>
      </c>
      <c r="N1680">
        <v>94</v>
      </c>
      <c r="O1680" t="s">
        <v>333</v>
      </c>
      <c r="P1680" t="s">
        <v>432</v>
      </c>
      <c r="Q1680" t="s">
        <v>751</v>
      </c>
      <c r="R1680" t="s">
        <v>954</v>
      </c>
      <c r="S1680" s="2">
        <v>43361</v>
      </c>
      <c r="T1680" t="s">
        <v>966</v>
      </c>
      <c r="U1680">
        <v>0</v>
      </c>
      <c r="V1680" t="s">
        <v>975</v>
      </c>
      <c r="X1680">
        <v>0</v>
      </c>
      <c r="AA1680">
        <v>1</v>
      </c>
      <c r="AB1680">
        <v>0</v>
      </c>
      <c r="AC1680" t="s">
        <v>1005</v>
      </c>
      <c r="AG1680">
        <v>0</v>
      </c>
      <c r="AI1680">
        <v>44.18997784</v>
      </c>
      <c r="AL1680">
        <v>-108.16141702</v>
      </c>
      <c r="AN1680" t="s">
        <v>1259</v>
      </c>
      <c r="AO1680">
        <v>1.168756410441198</v>
      </c>
      <c r="AP1680" t="s">
        <v>1519</v>
      </c>
      <c r="AQ1680">
        <v>2018</v>
      </c>
      <c r="AR1680">
        <v>89</v>
      </c>
    </row>
    <row r="1681" spans="1:44">
      <c r="A1681" t="s">
        <v>44</v>
      </c>
      <c r="C1681" s="2">
        <v>43361</v>
      </c>
      <c r="D1681" t="s">
        <v>103</v>
      </c>
      <c r="E1681">
        <v>120</v>
      </c>
      <c r="F1681" t="s">
        <v>149</v>
      </c>
      <c r="G1681" t="s">
        <v>268</v>
      </c>
      <c r="H1681">
        <v>0.125</v>
      </c>
      <c r="I1681">
        <v>27</v>
      </c>
      <c r="J1681">
        <v>2080</v>
      </c>
      <c r="K1681">
        <v>33</v>
      </c>
      <c r="L1681">
        <v>49</v>
      </c>
      <c r="M1681" t="s">
        <v>332</v>
      </c>
      <c r="N1681">
        <v>94</v>
      </c>
      <c r="O1681" t="s">
        <v>333</v>
      </c>
      <c r="P1681" t="s">
        <v>432</v>
      </c>
      <c r="Q1681" t="s">
        <v>751</v>
      </c>
      <c r="R1681" t="s">
        <v>954</v>
      </c>
      <c r="S1681" s="2">
        <v>43361</v>
      </c>
      <c r="T1681" t="s">
        <v>966</v>
      </c>
      <c r="U1681">
        <v>0</v>
      </c>
      <c r="V1681" t="s">
        <v>975</v>
      </c>
      <c r="X1681">
        <v>0</v>
      </c>
      <c r="AA1681">
        <v>1</v>
      </c>
      <c r="AB1681">
        <v>0</v>
      </c>
      <c r="AC1681" t="s">
        <v>1005</v>
      </c>
      <c r="AG1681">
        <v>0</v>
      </c>
      <c r="AI1681">
        <v>44.17549723</v>
      </c>
      <c r="AL1681">
        <v>-108.16137106</v>
      </c>
      <c r="AN1681" t="s">
        <v>1260</v>
      </c>
      <c r="AO1681">
        <v>0.5995973438273726</v>
      </c>
      <c r="AP1681" t="s">
        <v>1520</v>
      </c>
      <c r="AQ1681">
        <v>2018</v>
      </c>
      <c r="AR1681">
        <v>89</v>
      </c>
    </row>
    <row r="1682" spans="1:44">
      <c r="A1682" t="s">
        <v>44</v>
      </c>
      <c r="C1682" s="2">
        <v>43361</v>
      </c>
      <c r="D1682" t="s">
        <v>103</v>
      </c>
      <c r="E1682">
        <v>120</v>
      </c>
      <c r="F1682" t="s">
        <v>149</v>
      </c>
      <c r="G1682" t="s">
        <v>268</v>
      </c>
      <c r="H1682">
        <v>0.125</v>
      </c>
      <c r="I1682">
        <v>26</v>
      </c>
      <c r="J1682">
        <v>2360</v>
      </c>
      <c r="K1682">
        <v>9</v>
      </c>
      <c r="L1682">
        <v>48</v>
      </c>
      <c r="M1682" t="s">
        <v>332</v>
      </c>
      <c r="N1682">
        <v>94</v>
      </c>
      <c r="O1682" t="s">
        <v>333</v>
      </c>
      <c r="P1682" t="s">
        <v>427</v>
      </c>
      <c r="Q1682" t="s">
        <v>741</v>
      </c>
      <c r="R1682" t="s">
        <v>954</v>
      </c>
      <c r="S1682" s="2">
        <v>43361</v>
      </c>
      <c r="T1682" t="s">
        <v>965</v>
      </c>
      <c r="U1682">
        <v>0</v>
      </c>
      <c r="V1682" t="s">
        <v>975</v>
      </c>
      <c r="X1682">
        <v>0</v>
      </c>
      <c r="AA1682">
        <v>1</v>
      </c>
      <c r="AB1682">
        <v>0</v>
      </c>
      <c r="AC1682" t="s">
        <v>1005</v>
      </c>
      <c r="AG1682">
        <v>0</v>
      </c>
      <c r="AI1682">
        <v>44.14646744</v>
      </c>
      <c r="AL1682">
        <v>-108.13982467</v>
      </c>
      <c r="AN1682" t="s">
        <v>1233</v>
      </c>
      <c r="AO1682">
        <v>2.606726660521487</v>
      </c>
      <c r="AP1682" t="s">
        <v>1523</v>
      </c>
      <c r="AQ1682">
        <v>2018</v>
      </c>
      <c r="AR1682">
        <v>89</v>
      </c>
    </row>
    <row r="1683" spans="1:44">
      <c r="A1683" t="s">
        <v>44</v>
      </c>
      <c r="C1683" s="2">
        <v>43361</v>
      </c>
      <c r="D1683" t="s">
        <v>103</v>
      </c>
      <c r="E1683">
        <v>120</v>
      </c>
      <c r="F1683" t="s">
        <v>149</v>
      </c>
      <c r="G1683" t="s">
        <v>268</v>
      </c>
      <c r="H1683">
        <v>0.125</v>
      </c>
      <c r="I1683">
        <v>26</v>
      </c>
      <c r="J1683">
        <v>2360</v>
      </c>
      <c r="K1683">
        <v>9</v>
      </c>
      <c r="L1683">
        <v>48</v>
      </c>
      <c r="M1683" t="s">
        <v>332</v>
      </c>
      <c r="N1683">
        <v>94</v>
      </c>
      <c r="O1683" t="s">
        <v>333</v>
      </c>
      <c r="P1683" t="s">
        <v>427</v>
      </c>
      <c r="Q1683" t="s">
        <v>741</v>
      </c>
      <c r="R1683" t="s">
        <v>954</v>
      </c>
      <c r="S1683" s="2">
        <v>43361</v>
      </c>
      <c r="T1683" t="s">
        <v>965</v>
      </c>
      <c r="U1683">
        <v>0</v>
      </c>
      <c r="V1683" t="s">
        <v>975</v>
      </c>
      <c r="X1683">
        <v>0</v>
      </c>
      <c r="AA1683">
        <v>1</v>
      </c>
      <c r="AB1683">
        <v>0</v>
      </c>
      <c r="AC1683" t="s">
        <v>1005</v>
      </c>
      <c r="AG1683">
        <v>0</v>
      </c>
      <c r="AI1683">
        <v>44.14646744</v>
      </c>
      <c r="AL1683">
        <v>-108.13982467</v>
      </c>
      <c r="AN1683" t="s">
        <v>1233</v>
      </c>
      <c r="AO1683">
        <v>2.606726660521487</v>
      </c>
      <c r="AP1683" t="s">
        <v>1523</v>
      </c>
      <c r="AQ1683">
        <v>2018</v>
      </c>
      <c r="AR1683">
        <v>89</v>
      </c>
    </row>
    <row r="1684" spans="1:44">
      <c r="A1684" t="s">
        <v>44</v>
      </c>
      <c r="C1684" s="2">
        <v>43361</v>
      </c>
      <c r="D1684" t="s">
        <v>103</v>
      </c>
      <c r="E1684">
        <v>120</v>
      </c>
      <c r="F1684" t="s">
        <v>149</v>
      </c>
      <c r="G1684" t="s">
        <v>268</v>
      </c>
      <c r="H1684">
        <v>0.125</v>
      </c>
      <c r="I1684">
        <v>26</v>
      </c>
      <c r="J1684">
        <v>2360</v>
      </c>
      <c r="K1684">
        <v>9</v>
      </c>
      <c r="L1684">
        <v>48</v>
      </c>
      <c r="M1684" t="s">
        <v>332</v>
      </c>
      <c r="N1684">
        <v>94</v>
      </c>
      <c r="O1684" t="s">
        <v>333</v>
      </c>
      <c r="P1684" t="s">
        <v>427</v>
      </c>
      <c r="Q1684" t="s">
        <v>741</v>
      </c>
      <c r="R1684" t="s">
        <v>954</v>
      </c>
      <c r="S1684" s="2">
        <v>43361</v>
      </c>
      <c r="T1684" t="s">
        <v>965</v>
      </c>
      <c r="U1684">
        <v>0</v>
      </c>
      <c r="V1684" t="s">
        <v>975</v>
      </c>
      <c r="X1684">
        <v>0</v>
      </c>
      <c r="AA1684">
        <v>1</v>
      </c>
      <c r="AB1684">
        <v>0</v>
      </c>
      <c r="AC1684" t="s">
        <v>1005</v>
      </c>
      <c r="AG1684">
        <v>0</v>
      </c>
      <c r="AI1684">
        <v>44.14646744</v>
      </c>
      <c r="AL1684">
        <v>-108.13982467</v>
      </c>
      <c r="AN1684" t="s">
        <v>1233</v>
      </c>
      <c r="AO1684">
        <v>2.606726660521487</v>
      </c>
      <c r="AP1684" t="s">
        <v>1523</v>
      </c>
      <c r="AQ1684">
        <v>2018</v>
      </c>
      <c r="AR1684">
        <v>89</v>
      </c>
    </row>
    <row r="1685" spans="1:44">
      <c r="A1685" t="s">
        <v>44</v>
      </c>
      <c r="C1685" s="2">
        <v>43361</v>
      </c>
      <c r="D1685" t="s">
        <v>103</v>
      </c>
      <c r="E1685">
        <v>120</v>
      </c>
      <c r="F1685" t="s">
        <v>149</v>
      </c>
      <c r="G1685" t="s">
        <v>268</v>
      </c>
      <c r="H1685">
        <v>0.125</v>
      </c>
      <c r="I1685">
        <v>26</v>
      </c>
      <c r="J1685">
        <v>2360</v>
      </c>
      <c r="K1685">
        <v>9</v>
      </c>
      <c r="L1685">
        <v>48</v>
      </c>
      <c r="M1685" t="s">
        <v>332</v>
      </c>
      <c r="N1685">
        <v>94</v>
      </c>
      <c r="O1685" t="s">
        <v>333</v>
      </c>
      <c r="P1685" t="s">
        <v>427</v>
      </c>
      <c r="Q1685" t="s">
        <v>741</v>
      </c>
      <c r="R1685" t="s">
        <v>954</v>
      </c>
      <c r="S1685" s="2">
        <v>43361</v>
      </c>
      <c r="T1685" t="s">
        <v>965</v>
      </c>
      <c r="U1685">
        <v>0</v>
      </c>
      <c r="V1685" t="s">
        <v>975</v>
      </c>
      <c r="X1685">
        <v>0</v>
      </c>
      <c r="AA1685">
        <v>1</v>
      </c>
      <c r="AB1685">
        <v>0</v>
      </c>
      <c r="AC1685" t="s">
        <v>1005</v>
      </c>
      <c r="AG1685">
        <v>0</v>
      </c>
      <c r="AI1685">
        <v>44.14646744</v>
      </c>
      <c r="AL1685">
        <v>-108.13982467</v>
      </c>
      <c r="AN1685" t="s">
        <v>1233</v>
      </c>
      <c r="AO1685">
        <v>2.606726660521487</v>
      </c>
      <c r="AP1685" t="s">
        <v>1523</v>
      </c>
      <c r="AQ1685">
        <v>2018</v>
      </c>
      <c r="AR1685">
        <v>89</v>
      </c>
    </row>
    <row r="1686" spans="1:44">
      <c r="A1686" t="s">
        <v>44</v>
      </c>
      <c r="C1686" s="2">
        <v>43361</v>
      </c>
      <c r="D1686" t="s">
        <v>103</v>
      </c>
      <c r="E1686">
        <v>120</v>
      </c>
      <c r="F1686" t="s">
        <v>149</v>
      </c>
      <c r="G1686" t="s">
        <v>281</v>
      </c>
      <c r="H1686">
        <v>0.125</v>
      </c>
      <c r="I1686">
        <v>19</v>
      </c>
      <c r="J1686">
        <v>2038.92004394</v>
      </c>
      <c r="K1686">
        <v>6</v>
      </c>
      <c r="L1686">
        <v>48</v>
      </c>
      <c r="M1686" t="s">
        <v>332</v>
      </c>
      <c r="N1686">
        <v>94</v>
      </c>
      <c r="O1686" t="s">
        <v>333</v>
      </c>
      <c r="P1686" t="s">
        <v>429</v>
      </c>
      <c r="Q1686" t="s">
        <v>743</v>
      </c>
      <c r="R1686" t="s">
        <v>954</v>
      </c>
      <c r="S1686" s="2">
        <v>43361</v>
      </c>
      <c r="T1686" t="s">
        <v>965</v>
      </c>
      <c r="U1686">
        <v>0</v>
      </c>
      <c r="V1686" t="s">
        <v>975</v>
      </c>
      <c r="X1686">
        <v>0</v>
      </c>
      <c r="AA1686">
        <v>1</v>
      </c>
      <c r="AB1686">
        <v>0</v>
      </c>
      <c r="AC1686" t="s">
        <v>1026</v>
      </c>
      <c r="AG1686">
        <v>0</v>
      </c>
      <c r="AI1686">
        <v>44.1610432</v>
      </c>
      <c r="AL1686">
        <v>-108.18011685</v>
      </c>
      <c r="AN1686" t="s">
        <v>1238</v>
      </c>
      <c r="AO1686">
        <v>1.047988415489655</v>
      </c>
      <c r="AP1686" t="s">
        <v>1522</v>
      </c>
      <c r="AQ1686">
        <v>2018</v>
      </c>
      <c r="AR1686">
        <v>89</v>
      </c>
    </row>
    <row r="1687" spans="1:44">
      <c r="A1687" t="s">
        <v>44</v>
      </c>
      <c r="C1687" s="2">
        <v>43361</v>
      </c>
      <c r="D1687" t="s">
        <v>103</v>
      </c>
      <c r="E1687">
        <v>120</v>
      </c>
      <c r="F1687" t="s">
        <v>149</v>
      </c>
      <c r="G1687" t="s">
        <v>281</v>
      </c>
      <c r="H1687">
        <v>0.125</v>
      </c>
      <c r="I1687">
        <v>19</v>
      </c>
      <c r="J1687">
        <v>2038.92004394</v>
      </c>
      <c r="K1687">
        <v>4</v>
      </c>
      <c r="L1687">
        <v>48</v>
      </c>
      <c r="M1687" t="s">
        <v>332</v>
      </c>
      <c r="N1687">
        <v>94</v>
      </c>
      <c r="O1687" t="s">
        <v>333</v>
      </c>
      <c r="P1687" t="s">
        <v>429</v>
      </c>
      <c r="Q1687" t="s">
        <v>743</v>
      </c>
      <c r="R1687" t="s">
        <v>954</v>
      </c>
      <c r="S1687" s="2">
        <v>43361</v>
      </c>
      <c r="T1687" t="s">
        <v>965</v>
      </c>
      <c r="U1687">
        <v>0</v>
      </c>
      <c r="V1687" t="s">
        <v>975</v>
      </c>
      <c r="X1687">
        <v>0</v>
      </c>
      <c r="AA1687">
        <v>1</v>
      </c>
      <c r="AB1687">
        <v>0</v>
      </c>
      <c r="AC1687" t="s">
        <v>1026</v>
      </c>
      <c r="AG1687">
        <v>0</v>
      </c>
      <c r="AI1687">
        <v>44.16095569</v>
      </c>
      <c r="AL1687">
        <v>-108.13993166</v>
      </c>
      <c r="AN1687" t="s">
        <v>1245</v>
      </c>
      <c r="AO1687">
        <v>1.942646304350095</v>
      </c>
      <c r="AP1687" t="s">
        <v>1523</v>
      </c>
      <c r="AQ1687">
        <v>2018</v>
      </c>
      <c r="AR1687">
        <v>89</v>
      </c>
    </row>
    <row r="1688" spans="1:44">
      <c r="A1688" t="s">
        <v>44</v>
      </c>
      <c r="C1688" s="2">
        <v>43361</v>
      </c>
      <c r="D1688" t="s">
        <v>103</v>
      </c>
      <c r="E1688">
        <v>120</v>
      </c>
      <c r="F1688" t="s">
        <v>149</v>
      </c>
      <c r="G1688" t="s">
        <v>281</v>
      </c>
      <c r="H1688">
        <v>0.125</v>
      </c>
      <c r="I1688">
        <v>19</v>
      </c>
      <c r="J1688">
        <v>2038.92004394</v>
      </c>
      <c r="K1688">
        <v>8</v>
      </c>
      <c r="L1688">
        <v>48</v>
      </c>
      <c r="M1688" t="s">
        <v>332</v>
      </c>
      <c r="N1688">
        <v>94</v>
      </c>
      <c r="O1688" t="s">
        <v>333</v>
      </c>
      <c r="P1688" t="s">
        <v>429</v>
      </c>
      <c r="Q1688" t="s">
        <v>743</v>
      </c>
      <c r="R1688" t="s">
        <v>954</v>
      </c>
      <c r="S1688" s="2">
        <v>43361</v>
      </c>
      <c r="T1688" t="s">
        <v>965</v>
      </c>
      <c r="U1688">
        <v>0</v>
      </c>
      <c r="V1688" t="s">
        <v>975</v>
      </c>
      <c r="X1688">
        <v>0</v>
      </c>
      <c r="AA1688">
        <v>1</v>
      </c>
      <c r="AB1688">
        <v>0</v>
      </c>
      <c r="AC1688" t="s">
        <v>1026</v>
      </c>
      <c r="AG1688">
        <v>0</v>
      </c>
      <c r="AI1688">
        <v>44.14646352</v>
      </c>
      <c r="AL1688">
        <v>-108.15996685</v>
      </c>
      <c r="AN1688" t="s">
        <v>1239</v>
      </c>
      <c r="AO1688">
        <v>2.109979585561373</v>
      </c>
      <c r="AP1688" t="s">
        <v>1523</v>
      </c>
      <c r="AQ1688">
        <v>2018</v>
      </c>
      <c r="AR1688">
        <v>89</v>
      </c>
    </row>
    <row r="1689" spans="1:44">
      <c r="A1689" t="s">
        <v>44</v>
      </c>
      <c r="C1689" s="2">
        <v>43361</v>
      </c>
      <c r="D1689" t="s">
        <v>103</v>
      </c>
      <c r="E1689">
        <v>120</v>
      </c>
      <c r="F1689" t="s">
        <v>149</v>
      </c>
      <c r="G1689" t="s">
        <v>281</v>
      </c>
      <c r="H1689">
        <v>0.125</v>
      </c>
      <c r="I1689">
        <v>19</v>
      </c>
      <c r="J1689">
        <v>2038.92004394</v>
      </c>
      <c r="K1689">
        <v>5</v>
      </c>
      <c r="L1689">
        <v>48</v>
      </c>
      <c r="M1689" t="s">
        <v>332</v>
      </c>
      <c r="N1689">
        <v>94</v>
      </c>
      <c r="O1689" t="s">
        <v>333</v>
      </c>
      <c r="P1689" t="s">
        <v>429</v>
      </c>
      <c r="Q1689" t="s">
        <v>743</v>
      </c>
      <c r="R1689" t="s">
        <v>954</v>
      </c>
      <c r="S1689" s="2">
        <v>43361</v>
      </c>
      <c r="T1689" t="s">
        <v>965</v>
      </c>
      <c r="U1689">
        <v>0</v>
      </c>
      <c r="V1689" t="s">
        <v>975</v>
      </c>
      <c r="X1689">
        <v>0</v>
      </c>
      <c r="AA1689">
        <v>1</v>
      </c>
      <c r="AB1689">
        <v>0</v>
      </c>
      <c r="AC1689" t="s">
        <v>1026</v>
      </c>
      <c r="AG1689">
        <v>0</v>
      </c>
      <c r="AI1689">
        <v>44.16095558</v>
      </c>
      <c r="AL1689">
        <v>-108.16002044</v>
      </c>
      <c r="AN1689" t="s">
        <v>1240</v>
      </c>
      <c r="AO1689">
        <v>1.20188474349272</v>
      </c>
      <c r="AP1689" t="s">
        <v>1523</v>
      </c>
      <c r="AQ1689">
        <v>2018</v>
      </c>
      <c r="AR1689">
        <v>89</v>
      </c>
    </row>
    <row r="1690" spans="1:44">
      <c r="A1690" t="s">
        <v>44</v>
      </c>
      <c r="C1690" s="2">
        <v>43361</v>
      </c>
      <c r="D1690" t="s">
        <v>103</v>
      </c>
      <c r="E1690">
        <v>120</v>
      </c>
      <c r="F1690" t="s">
        <v>149</v>
      </c>
      <c r="G1690" t="s">
        <v>281</v>
      </c>
      <c r="H1690">
        <v>0.125</v>
      </c>
      <c r="I1690">
        <v>19</v>
      </c>
      <c r="J1690">
        <v>2038.92004394</v>
      </c>
      <c r="K1690">
        <v>6</v>
      </c>
      <c r="L1690">
        <v>48</v>
      </c>
      <c r="M1690" t="s">
        <v>332</v>
      </c>
      <c r="N1690">
        <v>94</v>
      </c>
      <c r="O1690" t="s">
        <v>333</v>
      </c>
      <c r="P1690" t="s">
        <v>429</v>
      </c>
      <c r="Q1690" t="s">
        <v>743</v>
      </c>
      <c r="R1690" t="s">
        <v>954</v>
      </c>
      <c r="S1690" s="2">
        <v>43361</v>
      </c>
      <c r="T1690" t="s">
        <v>965</v>
      </c>
      <c r="U1690">
        <v>0</v>
      </c>
      <c r="V1690" t="s">
        <v>975</v>
      </c>
      <c r="X1690">
        <v>0</v>
      </c>
      <c r="AA1690">
        <v>1</v>
      </c>
      <c r="AB1690">
        <v>0</v>
      </c>
      <c r="AC1690" t="s">
        <v>1026</v>
      </c>
      <c r="AG1690">
        <v>0</v>
      </c>
      <c r="AI1690">
        <v>44.1610432</v>
      </c>
      <c r="AL1690">
        <v>-108.18011685</v>
      </c>
      <c r="AN1690" t="s">
        <v>1238</v>
      </c>
      <c r="AO1690">
        <v>1.047988415489655</v>
      </c>
      <c r="AP1690" t="s">
        <v>1522</v>
      </c>
      <c r="AQ1690">
        <v>2018</v>
      </c>
      <c r="AR1690">
        <v>89</v>
      </c>
    </row>
    <row r="1691" spans="1:44">
      <c r="A1691" t="s">
        <v>44</v>
      </c>
      <c r="C1691" s="2">
        <v>43361</v>
      </c>
      <c r="D1691" t="s">
        <v>103</v>
      </c>
      <c r="E1691">
        <v>120</v>
      </c>
      <c r="F1691" t="s">
        <v>149</v>
      </c>
      <c r="G1691" t="s">
        <v>281</v>
      </c>
      <c r="H1691">
        <v>0.125</v>
      </c>
      <c r="I1691">
        <v>19</v>
      </c>
      <c r="J1691">
        <v>2038.92004394</v>
      </c>
      <c r="K1691">
        <v>6</v>
      </c>
      <c r="L1691">
        <v>48</v>
      </c>
      <c r="M1691" t="s">
        <v>332</v>
      </c>
      <c r="N1691">
        <v>94</v>
      </c>
      <c r="O1691" t="s">
        <v>333</v>
      </c>
      <c r="P1691" t="s">
        <v>429</v>
      </c>
      <c r="Q1691" t="s">
        <v>743</v>
      </c>
      <c r="R1691" t="s">
        <v>954</v>
      </c>
      <c r="S1691" s="2">
        <v>43361</v>
      </c>
      <c r="T1691" t="s">
        <v>965</v>
      </c>
      <c r="U1691">
        <v>0</v>
      </c>
      <c r="V1691" t="s">
        <v>975</v>
      </c>
      <c r="X1691">
        <v>0</v>
      </c>
      <c r="AA1691">
        <v>1</v>
      </c>
      <c r="AB1691">
        <v>0</v>
      </c>
      <c r="AC1691" t="s">
        <v>1026</v>
      </c>
      <c r="AG1691">
        <v>0</v>
      </c>
      <c r="AI1691">
        <v>44.1610432</v>
      </c>
      <c r="AL1691">
        <v>-108.18011685</v>
      </c>
      <c r="AN1691" t="s">
        <v>1238</v>
      </c>
      <c r="AO1691">
        <v>1.047988415489655</v>
      </c>
      <c r="AP1691" t="s">
        <v>1522</v>
      </c>
      <c r="AQ1691">
        <v>2018</v>
      </c>
      <c r="AR1691">
        <v>89</v>
      </c>
    </row>
    <row r="1692" spans="1:44">
      <c r="A1692" t="s">
        <v>44</v>
      </c>
      <c r="C1692" s="2">
        <v>43361</v>
      </c>
      <c r="D1692" t="s">
        <v>103</v>
      </c>
      <c r="E1692">
        <v>120</v>
      </c>
      <c r="F1692" t="s">
        <v>149</v>
      </c>
      <c r="G1692" t="s">
        <v>281</v>
      </c>
      <c r="H1692">
        <v>0.125</v>
      </c>
      <c r="I1692">
        <v>19</v>
      </c>
      <c r="J1692">
        <v>2038.92004394</v>
      </c>
      <c r="K1692">
        <v>4</v>
      </c>
      <c r="L1692">
        <v>48</v>
      </c>
      <c r="M1692" t="s">
        <v>332</v>
      </c>
      <c r="N1692">
        <v>94</v>
      </c>
      <c r="O1692" t="s">
        <v>333</v>
      </c>
      <c r="P1692" t="s">
        <v>429</v>
      </c>
      <c r="Q1692" t="s">
        <v>743</v>
      </c>
      <c r="R1692" t="s">
        <v>954</v>
      </c>
      <c r="S1692" s="2">
        <v>43361</v>
      </c>
      <c r="T1692" t="s">
        <v>965</v>
      </c>
      <c r="U1692">
        <v>0</v>
      </c>
      <c r="V1692" t="s">
        <v>975</v>
      </c>
      <c r="X1692">
        <v>0</v>
      </c>
      <c r="AA1692">
        <v>1</v>
      </c>
      <c r="AB1692">
        <v>0</v>
      </c>
      <c r="AC1692" t="s">
        <v>1026</v>
      </c>
      <c r="AG1692">
        <v>0</v>
      </c>
      <c r="AI1692">
        <v>44.16095569</v>
      </c>
      <c r="AL1692">
        <v>-108.13993166</v>
      </c>
      <c r="AN1692" t="s">
        <v>1245</v>
      </c>
      <c r="AO1692">
        <v>1.942646304350095</v>
      </c>
      <c r="AP1692" t="s">
        <v>1523</v>
      </c>
      <c r="AQ1692">
        <v>2018</v>
      </c>
      <c r="AR1692">
        <v>89</v>
      </c>
    </row>
    <row r="1693" spans="1:44">
      <c r="A1693" t="s">
        <v>44</v>
      </c>
      <c r="C1693" s="2">
        <v>43361</v>
      </c>
      <c r="D1693" t="s">
        <v>103</v>
      </c>
      <c r="E1693">
        <v>120</v>
      </c>
      <c r="F1693" t="s">
        <v>149</v>
      </c>
      <c r="G1693" t="s">
        <v>281</v>
      </c>
      <c r="H1693">
        <v>0.125</v>
      </c>
      <c r="I1693">
        <v>19</v>
      </c>
      <c r="J1693">
        <v>2038.92004394</v>
      </c>
      <c r="K1693">
        <v>5</v>
      </c>
      <c r="L1693">
        <v>48</v>
      </c>
      <c r="M1693" t="s">
        <v>332</v>
      </c>
      <c r="N1693">
        <v>94</v>
      </c>
      <c r="O1693" t="s">
        <v>333</v>
      </c>
      <c r="P1693" t="s">
        <v>429</v>
      </c>
      <c r="Q1693" t="s">
        <v>743</v>
      </c>
      <c r="R1693" t="s">
        <v>954</v>
      </c>
      <c r="S1693" s="2">
        <v>43361</v>
      </c>
      <c r="T1693" t="s">
        <v>965</v>
      </c>
      <c r="U1693">
        <v>0</v>
      </c>
      <c r="V1693" t="s">
        <v>975</v>
      </c>
      <c r="X1693">
        <v>0</v>
      </c>
      <c r="AA1693">
        <v>1</v>
      </c>
      <c r="AB1693">
        <v>0</v>
      </c>
      <c r="AC1693" t="s">
        <v>1026</v>
      </c>
      <c r="AG1693">
        <v>0</v>
      </c>
      <c r="AI1693">
        <v>44.16095558</v>
      </c>
      <c r="AL1693">
        <v>-108.16002044</v>
      </c>
      <c r="AN1693" t="s">
        <v>1240</v>
      </c>
      <c r="AO1693">
        <v>1.20188474349272</v>
      </c>
      <c r="AP1693" t="s">
        <v>1523</v>
      </c>
      <c r="AQ1693">
        <v>2018</v>
      </c>
      <c r="AR1693">
        <v>89</v>
      </c>
    </row>
    <row r="1694" spans="1:44">
      <c r="A1694" t="s">
        <v>44</v>
      </c>
      <c r="C1694" s="2">
        <v>43361</v>
      </c>
      <c r="D1694" t="s">
        <v>103</v>
      </c>
      <c r="E1694">
        <v>120</v>
      </c>
      <c r="F1694" t="s">
        <v>149</v>
      </c>
      <c r="G1694" t="s">
        <v>281</v>
      </c>
      <c r="H1694">
        <v>0.125</v>
      </c>
      <c r="I1694">
        <v>19</v>
      </c>
      <c r="J1694">
        <v>2038.92004394</v>
      </c>
      <c r="K1694">
        <v>4</v>
      </c>
      <c r="L1694">
        <v>48</v>
      </c>
      <c r="M1694" t="s">
        <v>332</v>
      </c>
      <c r="N1694">
        <v>94</v>
      </c>
      <c r="O1694" t="s">
        <v>333</v>
      </c>
      <c r="P1694" t="s">
        <v>429</v>
      </c>
      <c r="Q1694" t="s">
        <v>743</v>
      </c>
      <c r="R1694" t="s">
        <v>954</v>
      </c>
      <c r="S1694" s="2">
        <v>43361</v>
      </c>
      <c r="T1694" t="s">
        <v>965</v>
      </c>
      <c r="U1694">
        <v>0</v>
      </c>
      <c r="V1694" t="s">
        <v>975</v>
      </c>
      <c r="X1694">
        <v>0</v>
      </c>
      <c r="AA1694">
        <v>1</v>
      </c>
      <c r="AB1694">
        <v>0</v>
      </c>
      <c r="AC1694" t="s">
        <v>1026</v>
      </c>
      <c r="AG1694">
        <v>0</v>
      </c>
      <c r="AI1694">
        <v>44.16095569</v>
      </c>
      <c r="AL1694">
        <v>-108.13993166</v>
      </c>
      <c r="AN1694" t="s">
        <v>1245</v>
      </c>
      <c r="AO1694">
        <v>1.942646304350095</v>
      </c>
      <c r="AP1694" t="s">
        <v>1523</v>
      </c>
      <c r="AQ1694">
        <v>2018</v>
      </c>
      <c r="AR1694">
        <v>89</v>
      </c>
    </row>
    <row r="1695" spans="1:44">
      <c r="A1695" t="s">
        <v>44</v>
      </c>
      <c r="C1695" s="2">
        <v>43361</v>
      </c>
      <c r="D1695" t="s">
        <v>103</v>
      </c>
      <c r="E1695">
        <v>120</v>
      </c>
      <c r="F1695" t="s">
        <v>149</v>
      </c>
      <c r="G1695" t="s">
        <v>281</v>
      </c>
      <c r="H1695">
        <v>0.125</v>
      </c>
      <c r="I1695">
        <v>19</v>
      </c>
      <c r="J1695">
        <v>2038.92004394</v>
      </c>
      <c r="K1695">
        <v>5</v>
      </c>
      <c r="L1695">
        <v>48</v>
      </c>
      <c r="M1695" t="s">
        <v>332</v>
      </c>
      <c r="N1695">
        <v>94</v>
      </c>
      <c r="O1695" t="s">
        <v>333</v>
      </c>
      <c r="P1695" t="s">
        <v>429</v>
      </c>
      <c r="Q1695" t="s">
        <v>743</v>
      </c>
      <c r="R1695" t="s">
        <v>954</v>
      </c>
      <c r="S1695" s="2">
        <v>43361</v>
      </c>
      <c r="T1695" t="s">
        <v>965</v>
      </c>
      <c r="U1695">
        <v>0</v>
      </c>
      <c r="V1695" t="s">
        <v>975</v>
      </c>
      <c r="X1695">
        <v>0</v>
      </c>
      <c r="AA1695">
        <v>1</v>
      </c>
      <c r="AB1695">
        <v>0</v>
      </c>
      <c r="AC1695" t="s">
        <v>1026</v>
      </c>
      <c r="AG1695">
        <v>0</v>
      </c>
      <c r="AI1695">
        <v>44.16095558</v>
      </c>
      <c r="AL1695">
        <v>-108.16002044</v>
      </c>
      <c r="AN1695" t="s">
        <v>1240</v>
      </c>
      <c r="AO1695">
        <v>1.20188474349272</v>
      </c>
      <c r="AP1695" t="s">
        <v>1523</v>
      </c>
      <c r="AQ1695">
        <v>2018</v>
      </c>
      <c r="AR1695">
        <v>89</v>
      </c>
    </row>
    <row r="1696" spans="1:44">
      <c r="A1696" t="s">
        <v>44</v>
      </c>
      <c r="C1696" s="2">
        <v>41128</v>
      </c>
      <c r="D1696" t="s">
        <v>47</v>
      </c>
      <c r="E1696">
        <v>120</v>
      </c>
      <c r="F1696" t="s">
        <v>150</v>
      </c>
      <c r="G1696" t="s">
        <v>282</v>
      </c>
      <c r="H1696">
        <v>0.125</v>
      </c>
      <c r="I1696">
        <v>15</v>
      </c>
      <c r="J1696">
        <v>200</v>
      </c>
      <c r="K1696">
        <v>9</v>
      </c>
      <c r="L1696">
        <v>48</v>
      </c>
      <c r="M1696" t="s">
        <v>332</v>
      </c>
      <c r="N1696">
        <v>94</v>
      </c>
      <c r="O1696" t="s">
        <v>333</v>
      </c>
      <c r="P1696" t="s">
        <v>341</v>
      </c>
      <c r="Q1696" t="s">
        <v>744</v>
      </c>
      <c r="R1696" t="s">
        <v>954</v>
      </c>
      <c r="S1696" s="2">
        <v>41128</v>
      </c>
      <c r="T1696" t="s">
        <v>965</v>
      </c>
      <c r="U1696">
        <v>0</v>
      </c>
      <c r="V1696" t="s">
        <v>975</v>
      </c>
      <c r="AA1696">
        <v>1</v>
      </c>
      <c r="AB1696">
        <v>0</v>
      </c>
      <c r="AC1696" t="s">
        <v>1027</v>
      </c>
      <c r="AI1696">
        <v>44.14646744</v>
      </c>
      <c r="AL1696">
        <v>-108.13982467</v>
      </c>
      <c r="AN1696" t="s">
        <v>1233</v>
      </c>
      <c r="AO1696">
        <v>2.606726660521487</v>
      </c>
      <c r="AP1696" t="s">
        <v>1523</v>
      </c>
      <c r="AQ1696">
        <v>2012</v>
      </c>
      <c r="AR1696">
        <v>89</v>
      </c>
    </row>
    <row r="1697" spans="1:44">
      <c r="A1697" t="s">
        <v>44</v>
      </c>
      <c r="C1697" s="2">
        <v>41128</v>
      </c>
      <c r="D1697" t="s">
        <v>47</v>
      </c>
      <c r="E1697">
        <v>120</v>
      </c>
      <c r="F1697" t="s">
        <v>150</v>
      </c>
      <c r="G1697" t="s">
        <v>283</v>
      </c>
      <c r="H1697">
        <v>0.125</v>
      </c>
      <c r="I1697">
        <v>12</v>
      </c>
      <c r="J1697">
        <v>2000.2199707</v>
      </c>
      <c r="K1697">
        <v>9</v>
      </c>
      <c r="L1697">
        <v>48</v>
      </c>
      <c r="M1697" t="s">
        <v>332</v>
      </c>
      <c r="N1697">
        <v>94</v>
      </c>
      <c r="O1697" t="s">
        <v>333</v>
      </c>
      <c r="P1697" t="s">
        <v>341</v>
      </c>
      <c r="Q1697" t="s">
        <v>746</v>
      </c>
      <c r="R1697" t="s">
        <v>954</v>
      </c>
      <c r="S1697" s="2">
        <v>41128</v>
      </c>
      <c r="T1697" t="s">
        <v>965</v>
      </c>
      <c r="U1697">
        <v>0</v>
      </c>
      <c r="V1697" t="s">
        <v>975</v>
      </c>
      <c r="AA1697">
        <v>1</v>
      </c>
      <c r="AB1697">
        <v>0</v>
      </c>
      <c r="AC1697" t="s">
        <v>1028</v>
      </c>
      <c r="AI1697">
        <v>44.14646744</v>
      </c>
      <c r="AL1697">
        <v>-108.13982467</v>
      </c>
      <c r="AN1697" t="s">
        <v>1233</v>
      </c>
      <c r="AO1697">
        <v>2.606726660521487</v>
      </c>
      <c r="AP1697" t="s">
        <v>1523</v>
      </c>
      <c r="AQ1697">
        <v>2012</v>
      </c>
      <c r="AR1697">
        <v>89</v>
      </c>
    </row>
    <row r="1698" spans="1:44">
      <c r="A1698" t="s">
        <v>44</v>
      </c>
      <c r="C1698" s="2">
        <v>43361</v>
      </c>
      <c r="D1698" t="s">
        <v>103</v>
      </c>
      <c r="E1698">
        <v>120</v>
      </c>
      <c r="F1698" t="s">
        <v>149</v>
      </c>
      <c r="G1698" t="s">
        <v>268</v>
      </c>
      <c r="H1698">
        <v>0.125</v>
      </c>
      <c r="I1698">
        <v>11</v>
      </c>
      <c r="J1698">
        <v>1722.04003906</v>
      </c>
      <c r="K1698">
        <v>3</v>
      </c>
      <c r="L1698">
        <v>48</v>
      </c>
      <c r="M1698" t="s">
        <v>332</v>
      </c>
      <c r="N1698">
        <v>94</v>
      </c>
      <c r="O1698" t="s">
        <v>333</v>
      </c>
      <c r="P1698" t="s">
        <v>545</v>
      </c>
      <c r="Q1698" t="s">
        <v>884</v>
      </c>
      <c r="R1698" t="s">
        <v>954</v>
      </c>
      <c r="S1698" s="2">
        <v>43361</v>
      </c>
      <c r="T1698" t="s">
        <v>965</v>
      </c>
      <c r="U1698">
        <v>0</v>
      </c>
      <c r="V1698" t="s">
        <v>975</v>
      </c>
      <c r="X1698">
        <v>0</v>
      </c>
      <c r="AA1698">
        <v>1</v>
      </c>
      <c r="AB1698">
        <v>0</v>
      </c>
      <c r="AC1698" t="s">
        <v>1005</v>
      </c>
      <c r="AG1698">
        <v>0</v>
      </c>
      <c r="AI1698">
        <v>44.16096725</v>
      </c>
      <c r="AL1698">
        <v>-108.11965214</v>
      </c>
      <c r="AN1698" t="s">
        <v>1403</v>
      </c>
      <c r="AO1698">
        <v>2.85431768872499</v>
      </c>
      <c r="AP1698" t="s">
        <v>1523</v>
      </c>
      <c r="AQ1698">
        <v>2018</v>
      </c>
      <c r="AR1698">
        <v>89</v>
      </c>
    </row>
    <row r="1699" spans="1:44">
      <c r="A1699" t="s">
        <v>44</v>
      </c>
      <c r="C1699" s="2">
        <v>43361</v>
      </c>
      <c r="D1699" t="s">
        <v>103</v>
      </c>
      <c r="E1699">
        <v>120</v>
      </c>
      <c r="F1699" t="s">
        <v>149</v>
      </c>
      <c r="G1699" t="s">
        <v>268</v>
      </c>
      <c r="H1699">
        <v>0.125</v>
      </c>
      <c r="I1699">
        <v>11</v>
      </c>
      <c r="J1699">
        <v>1722.04003906</v>
      </c>
      <c r="K1699">
        <v>3</v>
      </c>
      <c r="L1699">
        <v>48</v>
      </c>
      <c r="M1699" t="s">
        <v>332</v>
      </c>
      <c r="N1699">
        <v>94</v>
      </c>
      <c r="O1699" t="s">
        <v>333</v>
      </c>
      <c r="P1699" t="s">
        <v>545</v>
      </c>
      <c r="Q1699" t="s">
        <v>884</v>
      </c>
      <c r="R1699" t="s">
        <v>954</v>
      </c>
      <c r="S1699" s="2">
        <v>43361</v>
      </c>
      <c r="T1699" t="s">
        <v>965</v>
      </c>
      <c r="U1699">
        <v>0</v>
      </c>
      <c r="V1699" t="s">
        <v>975</v>
      </c>
      <c r="X1699">
        <v>0</v>
      </c>
      <c r="AA1699">
        <v>1</v>
      </c>
      <c r="AB1699">
        <v>0</v>
      </c>
      <c r="AC1699" t="s">
        <v>1005</v>
      </c>
      <c r="AG1699">
        <v>0</v>
      </c>
      <c r="AI1699">
        <v>44.16096725</v>
      </c>
      <c r="AL1699">
        <v>-108.11965214</v>
      </c>
      <c r="AN1699" t="s">
        <v>1403</v>
      </c>
      <c r="AO1699">
        <v>2.85431768872499</v>
      </c>
      <c r="AP1699" t="s">
        <v>1523</v>
      </c>
      <c r="AQ1699">
        <v>2018</v>
      </c>
      <c r="AR1699">
        <v>89</v>
      </c>
    </row>
    <row r="1700" spans="1:44">
      <c r="A1700" t="s">
        <v>44</v>
      </c>
      <c r="C1700" s="2">
        <v>43361</v>
      </c>
      <c r="D1700" t="s">
        <v>103</v>
      </c>
      <c r="E1700">
        <v>120</v>
      </c>
      <c r="F1700" t="s">
        <v>149</v>
      </c>
      <c r="G1700" t="s">
        <v>268</v>
      </c>
      <c r="H1700">
        <v>0.125</v>
      </c>
      <c r="I1700">
        <v>11</v>
      </c>
      <c r="J1700">
        <v>1722.04003906</v>
      </c>
      <c r="K1700">
        <v>3</v>
      </c>
      <c r="L1700">
        <v>48</v>
      </c>
      <c r="M1700" t="s">
        <v>332</v>
      </c>
      <c r="N1700">
        <v>94</v>
      </c>
      <c r="O1700" t="s">
        <v>333</v>
      </c>
      <c r="P1700" t="s">
        <v>545</v>
      </c>
      <c r="Q1700" t="s">
        <v>884</v>
      </c>
      <c r="R1700" t="s">
        <v>954</v>
      </c>
      <c r="S1700" s="2">
        <v>43361</v>
      </c>
      <c r="T1700" t="s">
        <v>965</v>
      </c>
      <c r="U1700">
        <v>0</v>
      </c>
      <c r="V1700" t="s">
        <v>975</v>
      </c>
      <c r="X1700">
        <v>0</v>
      </c>
      <c r="AA1700">
        <v>1</v>
      </c>
      <c r="AB1700">
        <v>0</v>
      </c>
      <c r="AC1700" t="s">
        <v>1005</v>
      </c>
      <c r="AG1700">
        <v>0</v>
      </c>
      <c r="AI1700">
        <v>44.16096725</v>
      </c>
      <c r="AL1700">
        <v>-108.11965214</v>
      </c>
      <c r="AN1700" t="s">
        <v>1403</v>
      </c>
      <c r="AO1700">
        <v>2.85431768872499</v>
      </c>
      <c r="AP1700" t="s">
        <v>1523</v>
      </c>
      <c r="AQ1700">
        <v>2018</v>
      </c>
      <c r="AR1700">
        <v>89</v>
      </c>
    </row>
    <row r="1701" spans="1:44">
      <c r="A1701" t="s">
        <v>44</v>
      </c>
      <c r="C1701" s="2">
        <v>43810</v>
      </c>
      <c r="D1701" t="s">
        <v>66</v>
      </c>
      <c r="E1701">
        <v>120</v>
      </c>
      <c r="F1701" t="s">
        <v>149</v>
      </c>
      <c r="G1701" t="s">
        <v>248</v>
      </c>
      <c r="H1701">
        <v>0.125</v>
      </c>
      <c r="I1701">
        <v>2</v>
      </c>
      <c r="J1701">
        <v>2237.04003906</v>
      </c>
      <c r="K1701">
        <v>25</v>
      </c>
      <c r="L1701">
        <v>49</v>
      </c>
      <c r="M1701" t="s">
        <v>332</v>
      </c>
      <c r="N1701">
        <v>95</v>
      </c>
      <c r="O1701" t="s">
        <v>333</v>
      </c>
      <c r="P1701" t="s">
        <v>433</v>
      </c>
      <c r="Q1701" t="s">
        <v>752</v>
      </c>
      <c r="R1701" t="s">
        <v>954</v>
      </c>
      <c r="S1701" s="2">
        <v>43810</v>
      </c>
      <c r="T1701" t="s">
        <v>966</v>
      </c>
      <c r="U1701">
        <v>0</v>
      </c>
      <c r="V1701" t="s">
        <v>975</v>
      </c>
      <c r="X1701">
        <v>0</v>
      </c>
      <c r="AA1701">
        <v>1</v>
      </c>
      <c r="AB1701">
        <v>0</v>
      </c>
      <c r="AC1701" t="s">
        <v>1030</v>
      </c>
      <c r="AG1701">
        <v>0</v>
      </c>
      <c r="AI1701">
        <v>44.19005378</v>
      </c>
      <c r="AL1701">
        <v>-108.22175967</v>
      </c>
      <c r="AN1701" t="s">
        <v>1261</v>
      </c>
      <c r="AO1701">
        <v>2.605749170352388</v>
      </c>
      <c r="AP1701" t="s">
        <v>1521</v>
      </c>
      <c r="AQ1701">
        <v>2019</v>
      </c>
      <c r="AR1701">
        <v>89</v>
      </c>
    </row>
    <row r="1702" spans="1:44">
      <c r="A1702" t="s">
        <v>44</v>
      </c>
      <c r="C1702" s="2">
        <v>42584</v>
      </c>
      <c r="D1702" t="s">
        <v>50</v>
      </c>
      <c r="E1702">
        <v>120</v>
      </c>
      <c r="F1702" t="s">
        <v>149</v>
      </c>
      <c r="G1702" t="s">
        <v>286</v>
      </c>
      <c r="H1702">
        <v>0.125</v>
      </c>
      <c r="I1702">
        <v>2</v>
      </c>
      <c r="J1702">
        <v>761.86999511</v>
      </c>
      <c r="K1702">
        <v>30</v>
      </c>
      <c r="L1702">
        <v>49</v>
      </c>
      <c r="M1702" t="s">
        <v>332</v>
      </c>
      <c r="N1702">
        <v>94</v>
      </c>
      <c r="O1702" t="s">
        <v>333</v>
      </c>
      <c r="P1702" t="s">
        <v>435</v>
      </c>
      <c r="Q1702" t="s">
        <v>754</v>
      </c>
      <c r="R1702" t="s">
        <v>954</v>
      </c>
      <c r="S1702" s="2">
        <v>42584</v>
      </c>
      <c r="T1702" t="s">
        <v>966</v>
      </c>
      <c r="U1702">
        <v>0</v>
      </c>
      <c r="V1702" t="s">
        <v>975</v>
      </c>
      <c r="X1702">
        <v>0</v>
      </c>
      <c r="AA1702">
        <v>1</v>
      </c>
      <c r="AB1702">
        <v>0</v>
      </c>
      <c r="AC1702" t="s">
        <v>1032</v>
      </c>
      <c r="AG1702">
        <v>0</v>
      </c>
      <c r="AI1702">
        <v>44.19006153</v>
      </c>
      <c r="AL1702">
        <v>-108.20170903</v>
      </c>
      <c r="AN1702" t="s">
        <v>1263</v>
      </c>
      <c r="AO1702">
        <v>1.730988164720891</v>
      </c>
      <c r="AP1702" t="s">
        <v>1521</v>
      </c>
      <c r="AQ1702">
        <v>2016</v>
      </c>
      <c r="AR1702">
        <v>89</v>
      </c>
    </row>
    <row r="1703" spans="1:44">
      <c r="A1703" t="s">
        <v>44</v>
      </c>
      <c r="C1703" s="2">
        <v>43782</v>
      </c>
      <c r="D1703" t="s">
        <v>81</v>
      </c>
      <c r="E1703">
        <v>60</v>
      </c>
      <c r="F1703" t="s">
        <v>156</v>
      </c>
      <c r="G1703" t="s">
        <v>280</v>
      </c>
      <c r="H1703">
        <v>0.1667</v>
      </c>
      <c r="I1703">
        <v>4480</v>
      </c>
      <c r="J1703">
        <v>640</v>
      </c>
      <c r="K1703">
        <v>16</v>
      </c>
      <c r="L1703">
        <v>49</v>
      </c>
      <c r="M1703" t="s">
        <v>332</v>
      </c>
      <c r="N1703">
        <v>94</v>
      </c>
      <c r="O1703" t="s">
        <v>333</v>
      </c>
      <c r="P1703" t="s">
        <v>546</v>
      </c>
      <c r="Q1703" t="s">
        <v>885</v>
      </c>
      <c r="R1703" t="s">
        <v>954</v>
      </c>
      <c r="S1703" s="2">
        <v>43782</v>
      </c>
      <c r="T1703" t="s">
        <v>966</v>
      </c>
      <c r="U1703">
        <v>0</v>
      </c>
      <c r="V1703" t="s">
        <v>975</v>
      </c>
      <c r="X1703">
        <v>0</v>
      </c>
      <c r="AA1703">
        <v>0</v>
      </c>
      <c r="AB1703">
        <v>1</v>
      </c>
      <c r="AC1703" t="s">
        <v>1025</v>
      </c>
      <c r="AG1703">
        <v>0</v>
      </c>
      <c r="AI1703">
        <v>44.21892382</v>
      </c>
      <c r="AL1703">
        <v>-108.16136397</v>
      </c>
      <c r="AN1703" t="s">
        <v>1404</v>
      </c>
      <c r="AO1703">
        <v>1.439221417231518</v>
      </c>
      <c r="AP1703" t="s">
        <v>1525</v>
      </c>
      <c r="AQ1703">
        <v>2019</v>
      </c>
      <c r="AR1703">
        <v>132</v>
      </c>
    </row>
    <row r="1704" spans="1:44">
      <c r="A1704" t="s">
        <v>44</v>
      </c>
      <c r="C1704" s="2">
        <v>43361</v>
      </c>
      <c r="D1704" t="s">
        <v>103</v>
      </c>
      <c r="E1704">
        <v>120</v>
      </c>
      <c r="F1704" t="s">
        <v>149</v>
      </c>
      <c r="G1704" t="s">
        <v>268</v>
      </c>
      <c r="H1704">
        <v>0.125</v>
      </c>
      <c r="I1704">
        <v>27</v>
      </c>
      <c r="J1704">
        <v>2080</v>
      </c>
      <c r="K1704">
        <v>32</v>
      </c>
      <c r="L1704">
        <v>49</v>
      </c>
      <c r="M1704" t="s">
        <v>332</v>
      </c>
      <c r="N1704">
        <v>94</v>
      </c>
      <c r="O1704" t="s">
        <v>333</v>
      </c>
      <c r="P1704" t="s">
        <v>432</v>
      </c>
      <c r="Q1704" t="s">
        <v>751</v>
      </c>
      <c r="R1704" t="s">
        <v>954</v>
      </c>
      <c r="S1704" s="2">
        <v>43361</v>
      </c>
      <c r="T1704" t="s">
        <v>966</v>
      </c>
      <c r="U1704">
        <v>0</v>
      </c>
      <c r="V1704" t="s">
        <v>975</v>
      </c>
      <c r="X1704">
        <v>0</v>
      </c>
      <c r="AA1704">
        <v>1</v>
      </c>
      <c r="AB1704">
        <v>0</v>
      </c>
      <c r="AC1704" t="s">
        <v>1005</v>
      </c>
      <c r="AG1704">
        <v>0</v>
      </c>
      <c r="AI1704">
        <v>44.1755467</v>
      </c>
      <c r="AL1704">
        <v>-108.18155903</v>
      </c>
      <c r="AN1704" t="s">
        <v>1257</v>
      </c>
      <c r="AO1704">
        <v>1.891783641710498</v>
      </c>
      <c r="AP1704" t="s">
        <v>1522</v>
      </c>
      <c r="AQ1704">
        <v>2018</v>
      </c>
      <c r="AR1704">
        <v>132</v>
      </c>
    </row>
    <row r="1705" spans="1:44">
      <c r="A1705" t="s">
        <v>44</v>
      </c>
      <c r="C1705" s="2">
        <v>43361</v>
      </c>
      <c r="D1705" t="s">
        <v>103</v>
      </c>
      <c r="E1705">
        <v>120</v>
      </c>
      <c r="F1705" t="s">
        <v>149</v>
      </c>
      <c r="G1705" t="s">
        <v>268</v>
      </c>
      <c r="H1705">
        <v>0.125</v>
      </c>
      <c r="I1705">
        <v>27</v>
      </c>
      <c r="J1705">
        <v>2080</v>
      </c>
      <c r="K1705">
        <v>34</v>
      </c>
      <c r="L1705">
        <v>49</v>
      </c>
      <c r="M1705" t="s">
        <v>332</v>
      </c>
      <c r="N1705">
        <v>94</v>
      </c>
      <c r="O1705" t="s">
        <v>333</v>
      </c>
      <c r="P1705" t="s">
        <v>432</v>
      </c>
      <c r="Q1705" t="s">
        <v>751</v>
      </c>
      <c r="R1705" t="s">
        <v>954</v>
      </c>
      <c r="S1705" s="2">
        <v>43361</v>
      </c>
      <c r="T1705" t="s">
        <v>966</v>
      </c>
      <c r="U1705">
        <v>0</v>
      </c>
      <c r="V1705" t="s">
        <v>975</v>
      </c>
      <c r="X1705">
        <v>0</v>
      </c>
      <c r="AA1705">
        <v>1</v>
      </c>
      <c r="AB1705">
        <v>0</v>
      </c>
      <c r="AC1705" t="s">
        <v>1005</v>
      </c>
      <c r="AG1705">
        <v>0</v>
      </c>
      <c r="AI1705">
        <v>44.17548208</v>
      </c>
      <c r="AL1705">
        <v>-108.1412365</v>
      </c>
      <c r="AN1705" t="s">
        <v>1258</v>
      </c>
      <c r="AO1705">
        <v>1.819621160658616</v>
      </c>
      <c r="AP1705" t="s">
        <v>1523</v>
      </c>
      <c r="AQ1705">
        <v>2018</v>
      </c>
      <c r="AR1705">
        <v>132</v>
      </c>
    </row>
    <row r="1706" spans="1:44">
      <c r="A1706" t="s">
        <v>44</v>
      </c>
      <c r="C1706" s="2">
        <v>43361</v>
      </c>
      <c r="D1706" t="s">
        <v>103</v>
      </c>
      <c r="E1706">
        <v>120</v>
      </c>
      <c r="F1706" t="s">
        <v>149</v>
      </c>
      <c r="G1706" t="s">
        <v>268</v>
      </c>
      <c r="H1706">
        <v>0.125</v>
      </c>
      <c r="I1706">
        <v>27</v>
      </c>
      <c r="J1706">
        <v>2080</v>
      </c>
      <c r="K1706">
        <v>28</v>
      </c>
      <c r="L1706">
        <v>49</v>
      </c>
      <c r="M1706" t="s">
        <v>332</v>
      </c>
      <c r="N1706">
        <v>94</v>
      </c>
      <c r="O1706" t="s">
        <v>333</v>
      </c>
      <c r="P1706" t="s">
        <v>432</v>
      </c>
      <c r="Q1706" t="s">
        <v>751</v>
      </c>
      <c r="R1706" t="s">
        <v>954</v>
      </c>
      <c r="S1706" s="2">
        <v>43361</v>
      </c>
      <c r="T1706" t="s">
        <v>966</v>
      </c>
      <c r="U1706">
        <v>0</v>
      </c>
      <c r="V1706" t="s">
        <v>975</v>
      </c>
      <c r="X1706">
        <v>0</v>
      </c>
      <c r="AA1706">
        <v>1</v>
      </c>
      <c r="AB1706">
        <v>0</v>
      </c>
      <c r="AC1706" t="s">
        <v>1005</v>
      </c>
      <c r="AG1706">
        <v>0</v>
      </c>
      <c r="AI1706">
        <v>44.18997784</v>
      </c>
      <c r="AL1706">
        <v>-108.16141702</v>
      </c>
      <c r="AN1706" t="s">
        <v>1259</v>
      </c>
      <c r="AO1706">
        <v>0.5662428631460877</v>
      </c>
      <c r="AP1706" t="s">
        <v>1524</v>
      </c>
      <c r="AQ1706">
        <v>2018</v>
      </c>
      <c r="AR1706">
        <v>132</v>
      </c>
    </row>
    <row r="1707" spans="1:44">
      <c r="A1707" t="s">
        <v>44</v>
      </c>
      <c r="C1707" s="2">
        <v>43361</v>
      </c>
      <c r="D1707" t="s">
        <v>103</v>
      </c>
      <c r="E1707">
        <v>120</v>
      </c>
      <c r="F1707" t="s">
        <v>149</v>
      </c>
      <c r="G1707" t="s">
        <v>268</v>
      </c>
      <c r="H1707">
        <v>0.125</v>
      </c>
      <c r="I1707">
        <v>27</v>
      </c>
      <c r="J1707">
        <v>2080</v>
      </c>
      <c r="K1707">
        <v>33</v>
      </c>
      <c r="L1707">
        <v>49</v>
      </c>
      <c r="M1707" t="s">
        <v>332</v>
      </c>
      <c r="N1707">
        <v>94</v>
      </c>
      <c r="O1707" t="s">
        <v>333</v>
      </c>
      <c r="P1707" t="s">
        <v>432</v>
      </c>
      <c r="Q1707" t="s">
        <v>751</v>
      </c>
      <c r="R1707" t="s">
        <v>954</v>
      </c>
      <c r="S1707" s="2">
        <v>43361</v>
      </c>
      <c r="T1707" t="s">
        <v>966</v>
      </c>
      <c r="U1707">
        <v>0</v>
      </c>
      <c r="V1707" t="s">
        <v>975</v>
      </c>
      <c r="X1707">
        <v>0</v>
      </c>
      <c r="AA1707">
        <v>1</v>
      </c>
      <c r="AB1707">
        <v>0</v>
      </c>
      <c r="AC1707" t="s">
        <v>1005</v>
      </c>
      <c r="AG1707">
        <v>0</v>
      </c>
      <c r="AI1707">
        <v>44.17549723</v>
      </c>
      <c r="AL1707">
        <v>-108.16137106</v>
      </c>
      <c r="AN1707" t="s">
        <v>1260</v>
      </c>
      <c r="AO1707">
        <v>1.563455310471797</v>
      </c>
      <c r="AP1707" t="s">
        <v>1524</v>
      </c>
      <c r="AQ1707">
        <v>2018</v>
      </c>
      <c r="AR1707">
        <v>132</v>
      </c>
    </row>
    <row r="1708" spans="1:44">
      <c r="A1708" t="s">
        <v>44</v>
      </c>
      <c r="C1708" s="2">
        <v>43726</v>
      </c>
      <c r="D1708" t="s">
        <v>54</v>
      </c>
      <c r="E1708">
        <v>120</v>
      </c>
      <c r="F1708" t="s">
        <v>149</v>
      </c>
      <c r="G1708" t="s">
        <v>280</v>
      </c>
      <c r="H1708">
        <v>0.125</v>
      </c>
      <c r="I1708">
        <v>22</v>
      </c>
      <c r="J1708">
        <v>2039.5</v>
      </c>
      <c r="K1708">
        <v>17</v>
      </c>
      <c r="L1708">
        <v>49</v>
      </c>
      <c r="M1708" t="s">
        <v>332</v>
      </c>
      <c r="N1708">
        <v>94</v>
      </c>
      <c r="O1708" t="s">
        <v>333</v>
      </c>
      <c r="P1708" t="s">
        <v>547</v>
      </c>
      <c r="Q1708" t="s">
        <v>886</v>
      </c>
      <c r="R1708" t="s">
        <v>954</v>
      </c>
      <c r="S1708" s="2">
        <v>43726</v>
      </c>
      <c r="T1708" t="s">
        <v>966</v>
      </c>
      <c r="U1708">
        <v>0</v>
      </c>
      <c r="V1708" t="s">
        <v>975</v>
      </c>
      <c r="X1708">
        <v>0</v>
      </c>
      <c r="AA1708">
        <v>1</v>
      </c>
      <c r="AB1708">
        <v>0</v>
      </c>
      <c r="AC1708" t="s">
        <v>1025</v>
      </c>
      <c r="AG1708">
        <v>0</v>
      </c>
      <c r="AI1708">
        <v>44.21894277</v>
      </c>
      <c r="AL1708">
        <v>-108.18142224</v>
      </c>
      <c r="AN1708" t="s">
        <v>1405</v>
      </c>
      <c r="AO1708">
        <v>1.790228557317851</v>
      </c>
      <c r="AP1708" t="s">
        <v>1521</v>
      </c>
      <c r="AQ1708">
        <v>2019</v>
      </c>
      <c r="AR1708">
        <v>132</v>
      </c>
    </row>
    <row r="1709" spans="1:44">
      <c r="A1709" t="s">
        <v>44</v>
      </c>
      <c r="C1709" s="2">
        <v>43726</v>
      </c>
      <c r="D1709" t="s">
        <v>54</v>
      </c>
      <c r="E1709">
        <v>120</v>
      </c>
      <c r="F1709" t="s">
        <v>149</v>
      </c>
      <c r="G1709" t="s">
        <v>280</v>
      </c>
      <c r="H1709">
        <v>0.125</v>
      </c>
      <c r="I1709">
        <v>22</v>
      </c>
      <c r="J1709">
        <v>2039.5</v>
      </c>
      <c r="K1709">
        <v>8</v>
      </c>
      <c r="L1709">
        <v>49</v>
      </c>
      <c r="M1709" t="s">
        <v>332</v>
      </c>
      <c r="N1709">
        <v>94</v>
      </c>
      <c r="O1709" t="s">
        <v>333</v>
      </c>
      <c r="P1709" t="s">
        <v>547</v>
      </c>
      <c r="Q1709" t="s">
        <v>886</v>
      </c>
      <c r="R1709" t="s">
        <v>954</v>
      </c>
      <c r="S1709" s="2">
        <v>43726</v>
      </c>
      <c r="T1709" t="s">
        <v>966</v>
      </c>
      <c r="U1709">
        <v>0</v>
      </c>
      <c r="V1709" t="s">
        <v>975</v>
      </c>
      <c r="X1709">
        <v>0</v>
      </c>
      <c r="AA1709">
        <v>1</v>
      </c>
      <c r="AB1709">
        <v>0</v>
      </c>
      <c r="AC1709" t="s">
        <v>1025</v>
      </c>
      <c r="AG1709">
        <v>0</v>
      </c>
      <c r="AI1709">
        <v>44.23341194</v>
      </c>
      <c r="AL1709">
        <v>-108.18139953</v>
      </c>
      <c r="AN1709" t="s">
        <v>1406</v>
      </c>
      <c r="AO1709">
        <v>2.660294683712381</v>
      </c>
      <c r="AP1709" t="s">
        <v>1521</v>
      </c>
      <c r="AQ1709">
        <v>2019</v>
      </c>
      <c r="AR1709">
        <v>132</v>
      </c>
    </row>
    <row r="1710" spans="1:44">
      <c r="A1710" t="s">
        <v>44</v>
      </c>
      <c r="C1710" s="2">
        <v>43726</v>
      </c>
      <c r="D1710" t="s">
        <v>54</v>
      </c>
      <c r="E1710">
        <v>120</v>
      </c>
      <c r="F1710" t="s">
        <v>149</v>
      </c>
      <c r="G1710" t="s">
        <v>280</v>
      </c>
      <c r="H1710">
        <v>0.125</v>
      </c>
      <c r="I1710">
        <v>22</v>
      </c>
      <c r="J1710">
        <v>2039.5</v>
      </c>
      <c r="K1710">
        <v>17</v>
      </c>
      <c r="L1710">
        <v>49</v>
      </c>
      <c r="M1710" t="s">
        <v>332</v>
      </c>
      <c r="N1710">
        <v>94</v>
      </c>
      <c r="O1710" t="s">
        <v>333</v>
      </c>
      <c r="P1710" t="s">
        <v>547</v>
      </c>
      <c r="Q1710" t="s">
        <v>886</v>
      </c>
      <c r="R1710" t="s">
        <v>954</v>
      </c>
      <c r="S1710" s="2">
        <v>43726</v>
      </c>
      <c r="T1710" t="s">
        <v>966</v>
      </c>
      <c r="U1710">
        <v>0</v>
      </c>
      <c r="V1710" t="s">
        <v>975</v>
      </c>
      <c r="X1710">
        <v>0</v>
      </c>
      <c r="AA1710">
        <v>1</v>
      </c>
      <c r="AB1710">
        <v>0</v>
      </c>
      <c r="AC1710" t="s">
        <v>1025</v>
      </c>
      <c r="AG1710">
        <v>0</v>
      </c>
      <c r="AI1710">
        <v>44.21894277</v>
      </c>
      <c r="AL1710">
        <v>-108.18142224</v>
      </c>
      <c r="AN1710" t="s">
        <v>1405</v>
      </c>
      <c r="AO1710">
        <v>1.790228557317851</v>
      </c>
      <c r="AP1710" t="s">
        <v>1521</v>
      </c>
      <c r="AQ1710">
        <v>2019</v>
      </c>
      <c r="AR1710">
        <v>132</v>
      </c>
    </row>
    <row r="1711" spans="1:44">
      <c r="A1711" t="s">
        <v>44</v>
      </c>
      <c r="C1711" s="2">
        <v>43726</v>
      </c>
      <c r="D1711" t="s">
        <v>54</v>
      </c>
      <c r="E1711">
        <v>120</v>
      </c>
      <c r="F1711" t="s">
        <v>149</v>
      </c>
      <c r="G1711" t="s">
        <v>280</v>
      </c>
      <c r="H1711">
        <v>0.125</v>
      </c>
      <c r="I1711">
        <v>22</v>
      </c>
      <c r="J1711">
        <v>2039.5</v>
      </c>
      <c r="K1711">
        <v>18</v>
      </c>
      <c r="L1711">
        <v>49</v>
      </c>
      <c r="M1711" t="s">
        <v>332</v>
      </c>
      <c r="N1711">
        <v>94</v>
      </c>
      <c r="O1711" t="s">
        <v>333</v>
      </c>
      <c r="P1711" t="s">
        <v>547</v>
      </c>
      <c r="Q1711" t="s">
        <v>886</v>
      </c>
      <c r="R1711" t="s">
        <v>954</v>
      </c>
      <c r="S1711" s="2">
        <v>43726</v>
      </c>
      <c r="T1711" t="s">
        <v>966</v>
      </c>
      <c r="U1711">
        <v>0</v>
      </c>
      <c r="V1711" t="s">
        <v>975</v>
      </c>
      <c r="X1711">
        <v>0</v>
      </c>
      <c r="AA1711">
        <v>1</v>
      </c>
      <c r="AB1711">
        <v>0</v>
      </c>
      <c r="AC1711" t="s">
        <v>1025</v>
      </c>
      <c r="AG1711">
        <v>0</v>
      </c>
      <c r="AI1711">
        <v>44.21899223</v>
      </c>
      <c r="AL1711">
        <v>-108.20163311</v>
      </c>
      <c r="AN1711" t="s">
        <v>1407</v>
      </c>
      <c r="AO1711">
        <v>2.52232230998094</v>
      </c>
      <c r="AP1711" t="s">
        <v>1521</v>
      </c>
      <c r="AQ1711">
        <v>2019</v>
      </c>
      <c r="AR1711">
        <v>132</v>
      </c>
    </row>
    <row r="1712" spans="1:44">
      <c r="A1712" t="s">
        <v>44</v>
      </c>
      <c r="C1712" s="2">
        <v>43726</v>
      </c>
      <c r="D1712" t="s">
        <v>54</v>
      </c>
      <c r="E1712">
        <v>120</v>
      </c>
      <c r="F1712" t="s">
        <v>149</v>
      </c>
      <c r="G1712" t="s">
        <v>280</v>
      </c>
      <c r="H1712">
        <v>0.125</v>
      </c>
      <c r="I1712">
        <v>22</v>
      </c>
      <c r="J1712">
        <v>2039.5</v>
      </c>
      <c r="K1712">
        <v>15</v>
      </c>
      <c r="L1712">
        <v>49</v>
      </c>
      <c r="M1712" t="s">
        <v>332</v>
      </c>
      <c r="N1712">
        <v>94</v>
      </c>
      <c r="O1712" t="s">
        <v>333</v>
      </c>
      <c r="P1712" t="s">
        <v>547</v>
      </c>
      <c r="Q1712" t="s">
        <v>886</v>
      </c>
      <c r="R1712" t="s">
        <v>954</v>
      </c>
      <c r="S1712" s="2">
        <v>43726</v>
      </c>
      <c r="T1712" t="s">
        <v>966</v>
      </c>
      <c r="U1712">
        <v>0</v>
      </c>
      <c r="V1712" t="s">
        <v>975</v>
      </c>
      <c r="X1712">
        <v>0</v>
      </c>
      <c r="AA1712">
        <v>1</v>
      </c>
      <c r="AB1712">
        <v>0</v>
      </c>
      <c r="AC1712" t="s">
        <v>1025</v>
      </c>
      <c r="AG1712">
        <v>0</v>
      </c>
      <c r="AI1712">
        <v>44.21893158</v>
      </c>
      <c r="AL1712">
        <v>-108.14128281</v>
      </c>
      <c r="AN1712" t="s">
        <v>1408</v>
      </c>
      <c r="AO1712">
        <v>1.712131663235357</v>
      </c>
      <c r="AP1712" t="s">
        <v>1519</v>
      </c>
      <c r="AQ1712">
        <v>2019</v>
      </c>
      <c r="AR1712">
        <v>132</v>
      </c>
    </row>
    <row r="1713" spans="1:44">
      <c r="A1713" t="s">
        <v>44</v>
      </c>
      <c r="C1713" s="2">
        <v>43726</v>
      </c>
      <c r="D1713" t="s">
        <v>54</v>
      </c>
      <c r="E1713">
        <v>120</v>
      </c>
      <c r="F1713" t="s">
        <v>149</v>
      </c>
      <c r="G1713" t="s">
        <v>280</v>
      </c>
      <c r="H1713">
        <v>0.125</v>
      </c>
      <c r="I1713">
        <v>22</v>
      </c>
      <c r="J1713">
        <v>2039.5</v>
      </c>
      <c r="K1713">
        <v>17</v>
      </c>
      <c r="L1713">
        <v>49</v>
      </c>
      <c r="M1713" t="s">
        <v>332</v>
      </c>
      <c r="N1713">
        <v>94</v>
      </c>
      <c r="O1713" t="s">
        <v>333</v>
      </c>
      <c r="P1713" t="s">
        <v>547</v>
      </c>
      <c r="Q1713" t="s">
        <v>886</v>
      </c>
      <c r="R1713" t="s">
        <v>954</v>
      </c>
      <c r="S1713" s="2">
        <v>43726</v>
      </c>
      <c r="T1713" t="s">
        <v>966</v>
      </c>
      <c r="U1713">
        <v>0</v>
      </c>
      <c r="V1713" t="s">
        <v>975</v>
      </c>
      <c r="X1713">
        <v>0</v>
      </c>
      <c r="AA1713">
        <v>1</v>
      </c>
      <c r="AB1713">
        <v>0</v>
      </c>
      <c r="AC1713" t="s">
        <v>1025</v>
      </c>
      <c r="AG1713">
        <v>0</v>
      </c>
      <c r="AI1713">
        <v>44.21894277</v>
      </c>
      <c r="AL1713">
        <v>-108.18142224</v>
      </c>
      <c r="AN1713" t="s">
        <v>1405</v>
      </c>
      <c r="AO1713">
        <v>1.790228557317851</v>
      </c>
      <c r="AP1713" t="s">
        <v>1521</v>
      </c>
      <c r="AQ1713">
        <v>2019</v>
      </c>
      <c r="AR1713">
        <v>132</v>
      </c>
    </row>
    <row r="1714" spans="1:44">
      <c r="A1714" t="s">
        <v>44</v>
      </c>
      <c r="C1714" s="2">
        <v>43726</v>
      </c>
      <c r="D1714" t="s">
        <v>54</v>
      </c>
      <c r="E1714">
        <v>120</v>
      </c>
      <c r="F1714" t="s">
        <v>149</v>
      </c>
      <c r="G1714" t="s">
        <v>280</v>
      </c>
      <c r="H1714">
        <v>0.125</v>
      </c>
      <c r="I1714">
        <v>22</v>
      </c>
      <c r="J1714">
        <v>2039.5</v>
      </c>
      <c r="K1714">
        <v>8</v>
      </c>
      <c r="L1714">
        <v>49</v>
      </c>
      <c r="M1714" t="s">
        <v>332</v>
      </c>
      <c r="N1714">
        <v>94</v>
      </c>
      <c r="O1714" t="s">
        <v>333</v>
      </c>
      <c r="P1714" t="s">
        <v>547</v>
      </c>
      <c r="Q1714" t="s">
        <v>886</v>
      </c>
      <c r="R1714" t="s">
        <v>954</v>
      </c>
      <c r="S1714" s="2">
        <v>43726</v>
      </c>
      <c r="T1714" t="s">
        <v>966</v>
      </c>
      <c r="U1714">
        <v>0</v>
      </c>
      <c r="V1714" t="s">
        <v>975</v>
      </c>
      <c r="X1714">
        <v>0</v>
      </c>
      <c r="AA1714">
        <v>1</v>
      </c>
      <c r="AB1714">
        <v>0</v>
      </c>
      <c r="AC1714" t="s">
        <v>1025</v>
      </c>
      <c r="AG1714">
        <v>0</v>
      </c>
      <c r="AI1714">
        <v>44.23341194</v>
      </c>
      <c r="AL1714">
        <v>-108.18139953</v>
      </c>
      <c r="AN1714" t="s">
        <v>1406</v>
      </c>
      <c r="AO1714">
        <v>2.660294683712381</v>
      </c>
      <c r="AP1714" t="s">
        <v>1521</v>
      </c>
      <c r="AQ1714">
        <v>2019</v>
      </c>
      <c r="AR1714">
        <v>132</v>
      </c>
    </row>
    <row r="1715" spans="1:44">
      <c r="A1715" t="s">
        <v>44</v>
      </c>
      <c r="C1715" s="2">
        <v>43361</v>
      </c>
      <c r="D1715" t="s">
        <v>103</v>
      </c>
      <c r="E1715">
        <v>120</v>
      </c>
      <c r="F1715" t="s">
        <v>149</v>
      </c>
      <c r="G1715" t="s">
        <v>281</v>
      </c>
      <c r="H1715">
        <v>0.125</v>
      </c>
      <c r="I1715">
        <v>19</v>
      </c>
      <c r="J1715">
        <v>2038.92004394</v>
      </c>
      <c r="K1715">
        <v>6</v>
      </c>
      <c r="L1715">
        <v>48</v>
      </c>
      <c r="M1715" t="s">
        <v>332</v>
      </c>
      <c r="N1715">
        <v>94</v>
      </c>
      <c r="O1715" t="s">
        <v>333</v>
      </c>
      <c r="P1715" t="s">
        <v>429</v>
      </c>
      <c r="Q1715" t="s">
        <v>743</v>
      </c>
      <c r="R1715" t="s">
        <v>954</v>
      </c>
      <c r="S1715" s="2">
        <v>43361</v>
      </c>
      <c r="T1715" t="s">
        <v>965</v>
      </c>
      <c r="U1715">
        <v>0</v>
      </c>
      <c r="V1715" t="s">
        <v>975</v>
      </c>
      <c r="X1715">
        <v>0</v>
      </c>
      <c r="AA1715">
        <v>1</v>
      </c>
      <c r="AB1715">
        <v>0</v>
      </c>
      <c r="AC1715" t="s">
        <v>1026</v>
      </c>
      <c r="AG1715">
        <v>0</v>
      </c>
      <c r="AI1715">
        <v>44.1610432</v>
      </c>
      <c r="AL1715">
        <v>-108.18011685</v>
      </c>
      <c r="AN1715" t="s">
        <v>1238</v>
      </c>
      <c r="AO1715">
        <v>2.748932199471497</v>
      </c>
      <c r="AP1715" t="s">
        <v>1522</v>
      </c>
      <c r="AQ1715">
        <v>2018</v>
      </c>
      <c r="AR1715">
        <v>132</v>
      </c>
    </row>
    <row r="1716" spans="1:44">
      <c r="A1716" t="s">
        <v>44</v>
      </c>
      <c r="C1716" s="2">
        <v>43361</v>
      </c>
      <c r="D1716" t="s">
        <v>103</v>
      </c>
      <c r="E1716">
        <v>120</v>
      </c>
      <c r="F1716" t="s">
        <v>149</v>
      </c>
      <c r="G1716" t="s">
        <v>281</v>
      </c>
      <c r="H1716">
        <v>0.125</v>
      </c>
      <c r="I1716">
        <v>19</v>
      </c>
      <c r="J1716">
        <v>2038.92004394</v>
      </c>
      <c r="K1716">
        <v>4</v>
      </c>
      <c r="L1716">
        <v>48</v>
      </c>
      <c r="M1716" t="s">
        <v>332</v>
      </c>
      <c r="N1716">
        <v>94</v>
      </c>
      <c r="O1716" t="s">
        <v>333</v>
      </c>
      <c r="P1716" t="s">
        <v>429</v>
      </c>
      <c r="Q1716" t="s">
        <v>743</v>
      </c>
      <c r="R1716" t="s">
        <v>954</v>
      </c>
      <c r="S1716" s="2">
        <v>43361</v>
      </c>
      <c r="T1716" t="s">
        <v>965</v>
      </c>
      <c r="U1716">
        <v>0</v>
      </c>
      <c r="V1716" t="s">
        <v>975</v>
      </c>
      <c r="X1716">
        <v>0</v>
      </c>
      <c r="AA1716">
        <v>1</v>
      </c>
      <c r="AB1716">
        <v>0</v>
      </c>
      <c r="AC1716" t="s">
        <v>1026</v>
      </c>
      <c r="AG1716">
        <v>0</v>
      </c>
      <c r="AI1716">
        <v>44.16095569</v>
      </c>
      <c r="AL1716">
        <v>-108.13993166</v>
      </c>
      <c r="AN1716" t="s">
        <v>1245</v>
      </c>
      <c r="AO1716">
        <v>2.753073063382327</v>
      </c>
      <c r="AP1716" t="s">
        <v>1523</v>
      </c>
      <c r="AQ1716">
        <v>2018</v>
      </c>
      <c r="AR1716">
        <v>132</v>
      </c>
    </row>
    <row r="1717" spans="1:44">
      <c r="A1717" t="s">
        <v>44</v>
      </c>
      <c r="C1717" s="2">
        <v>43361</v>
      </c>
      <c r="D1717" t="s">
        <v>103</v>
      </c>
      <c r="E1717">
        <v>120</v>
      </c>
      <c r="F1717" t="s">
        <v>149</v>
      </c>
      <c r="G1717" t="s">
        <v>281</v>
      </c>
      <c r="H1717">
        <v>0.125</v>
      </c>
      <c r="I1717">
        <v>19</v>
      </c>
      <c r="J1717">
        <v>2038.92004394</v>
      </c>
      <c r="K1717">
        <v>5</v>
      </c>
      <c r="L1717">
        <v>48</v>
      </c>
      <c r="M1717" t="s">
        <v>332</v>
      </c>
      <c r="N1717">
        <v>94</v>
      </c>
      <c r="O1717" t="s">
        <v>333</v>
      </c>
      <c r="P1717" t="s">
        <v>429</v>
      </c>
      <c r="Q1717" t="s">
        <v>743</v>
      </c>
      <c r="R1717" t="s">
        <v>954</v>
      </c>
      <c r="S1717" s="2">
        <v>43361</v>
      </c>
      <c r="T1717" t="s">
        <v>965</v>
      </c>
      <c r="U1717">
        <v>0</v>
      </c>
      <c r="V1717" t="s">
        <v>975</v>
      </c>
      <c r="X1717">
        <v>0</v>
      </c>
      <c r="AA1717">
        <v>1</v>
      </c>
      <c r="AB1717">
        <v>0</v>
      </c>
      <c r="AC1717" t="s">
        <v>1026</v>
      </c>
      <c r="AG1717">
        <v>0</v>
      </c>
      <c r="AI1717">
        <v>44.16095558</v>
      </c>
      <c r="AL1717">
        <v>-108.16002044</v>
      </c>
      <c r="AN1717" t="s">
        <v>1240</v>
      </c>
      <c r="AO1717">
        <v>2.566336779282015</v>
      </c>
      <c r="AP1717" t="s">
        <v>1524</v>
      </c>
      <c r="AQ1717">
        <v>2018</v>
      </c>
      <c r="AR1717">
        <v>132</v>
      </c>
    </row>
    <row r="1718" spans="1:44">
      <c r="A1718" t="s">
        <v>44</v>
      </c>
      <c r="C1718" s="2">
        <v>43361</v>
      </c>
      <c r="D1718" t="s">
        <v>103</v>
      </c>
      <c r="E1718">
        <v>120</v>
      </c>
      <c r="F1718" t="s">
        <v>149</v>
      </c>
      <c r="G1718" t="s">
        <v>281</v>
      </c>
      <c r="H1718">
        <v>0.125</v>
      </c>
      <c r="I1718">
        <v>19</v>
      </c>
      <c r="J1718">
        <v>2038.92004394</v>
      </c>
      <c r="K1718">
        <v>6</v>
      </c>
      <c r="L1718">
        <v>48</v>
      </c>
      <c r="M1718" t="s">
        <v>332</v>
      </c>
      <c r="N1718">
        <v>94</v>
      </c>
      <c r="O1718" t="s">
        <v>333</v>
      </c>
      <c r="P1718" t="s">
        <v>429</v>
      </c>
      <c r="Q1718" t="s">
        <v>743</v>
      </c>
      <c r="R1718" t="s">
        <v>954</v>
      </c>
      <c r="S1718" s="2">
        <v>43361</v>
      </c>
      <c r="T1718" t="s">
        <v>965</v>
      </c>
      <c r="U1718">
        <v>0</v>
      </c>
      <c r="V1718" t="s">
        <v>975</v>
      </c>
      <c r="X1718">
        <v>0</v>
      </c>
      <c r="AA1718">
        <v>1</v>
      </c>
      <c r="AB1718">
        <v>0</v>
      </c>
      <c r="AC1718" t="s">
        <v>1026</v>
      </c>
      <c r="AG1718">
        <v>0</v>
      </c>
      <c r="AI1718">
        <v>44.1610432</v>
      </c>
      <c r="AL1718">
        <v>-108.18011685</v>
      </c>
      <c r="AN1718" t="s">
        <v>1238</v>
      </c>
      <c r="AO1718">
        <v>2.748932199471497</v>
      </c>
      <c r="AP1718" t="s">
        <v>1522</v>
      </c>
      <c r="AQ1718">
        <v>2018</v>
      </c>
      <c r="AR1718">
        <v>132</v>
      </c>
    </row>
    <row r="1719" spans="1:44">
      <c r="A1719" t="s">
        <v>44</v>
      </c>
      <c r="C1719" s="2">
        <v>43361</v>
      </c>
      <c r="D1719" t="s">
        <v>103</v>
      </c>
      <c r="E1719">
        <v>120</v>
      </c>
      <c r="F1719" t="s">
        <v>149</v>
      </c>
      <c r="G1719" t="s">
        <v>281</v>
      </c>
      <c r="H1719">
        <v>0.125</v>
      </c>
      <c r="I1719">
        <v>19</v>
      </c>
      <c r="J1719">
        <v>2038.92004394</v>
      </c>
      <c r="K1719">
        <v>6</v>
      </c>
      <c r="L1719">
        <v>48</v>
      </c>
      <c r="M1719" t="s">
        <v>332</v>
      </c>
      <c r="N1719">
        <v>94</v>
      </c>
      <c r="O1719" t="s">
        <v>333</v>
      </c>
      <c r="P1719" t="s">
        <v>429</v>
      </c>
      <c r="Q1719" t="s">
        <v>743</v>
      </c>
      <c r="R1719" t="s">
        <v>954</v>
      </c>
      <c r="S1719" s="2">
        <v>43361</v>
      </c>
      <c r="T1719" t="s">
        <v>965</v>
      </c>
      <c r="U1719">
        <v>0</v>
      </c>
      <c r="V1719" t="s">
        <v>975</v>
      </c>
      <c r="X1719">
        <v>0</v>
      </c>
      <c r="AA1719">
        <v>1</v>
      </c>
      <c r="AB1719">
        <v>0</v>
      </c>
      <c r="AC1719" t="s">
        <v>1026</v>
      </c>
      <c r="AG1719">
        <v>0</v>
      </c>
      <c r="AI1719">
        <v>44.1610432</v>
      </c>
      <c r="AL1719">
        <v>-108.18011685</v>
      </c>
      <c r="AN1719" t="s">
        <v>1238</v>
      </c>
      <c r="AO1719">
        <v>2.748932199471497</v>
      </c>
      <c r="AP1719" t="s">
        <v>1522</v>
      </c>
      <c r="AQ1719">
        <v>2018</v>
      </c>
      <c r="AR1719">
        <v>132</v>
      </c>
    </row>
    <row r="1720" spans="1:44">
      <c r="A1720" t="s">
        <v>44</v>
      </c>
      <c r="C1720" s="2">
        <v>43361</v>
      </c>
      <c r="D1720" t="s">
        <v>103</v>
      </c>
      <c r="E1720">
        <v>120</v>
      </c>
      <c r="F1720" t="s">
        <v>149</v>
      </c>
      <c r="G1720" t="s">
        <v>281</v>
      </c>
      <c r="H1720">
        <v>0.125</v>
      </c>
      <c r="I1720">
        <v>19</v>
      </c>
      <c r="J1720">
        <v>2038.92004394</v>
      </c>
      <c r="K1720">
        <v>4</v>
      </c>
      <c r="L1720">
        <v>48</v>
      </c>
      <c r="M1720" t="s">
        <v>332</v>
      </c>
      <c r="N1720">
        <v>94</v>
      </c>
      <c r="O1720" t="s">
        <v>333</v>
      </c>
      <c r="P1720" t="s">
        <v>429</v>
      </c>
      <c r="Q1720" t="s">
        <v>743</v>
      </c>
      <c r="R1720" t="s">
        <v>954</v>
      </c>
      <c r="S1720" s="2">
        <v>43361</v>
      </c>
      <c r="T1720" t="s">
        <v>965</v>
      </c>
      <c r="U1720">
        <v>0</v>
      </c>
      <c r="V1720" t="s">
        <v>975</v>
      </c>
      <c r="X1720">
        <v>0</v>
      </c>
      <c r="AA1720">
        <v>1</v>
      </c>
      <c r="AB1720">
        <v>0</v>
      </c>
      <c r="AC1720" t="s">
        <v>1026</v>
      </c>
      <c r="AG1720">
        <v>0</v>
      </c>
      <c r="AI1720">
        <v>44.16095569</v>
      </c>
      <c r="AL1720">
        <v>-108.13993166</v>
      </c>
      <c r="AN1720" t="s">
        <v>1245</v>
      </c>
      <c r="AO1720">
        <v>2.753073063382327</v>
      </c>
      <c r="AP1720" t="s">
        <v>1523</v>
      </c>
      <c r="AQ1720">
        <v>2018</v>
      </c>
      <c r="AR1720">
        <v>132</v>
      </c>
    </row>
    <row r="1721" spans="1:44">
      <c r="A1721" t="s">
        <v>44</v>
      </c>
      <c r="C1721" s="2">
        <v>43361</v>
      </c>
      <c r="D1721" t="s">
        <v>103</v>
      </c>
      <c r="E1721">
        <v>120</v>
      </c>
      <c r="F1721" t="s">
        <v>149</v>
      </c>
      <c r="G1721" t="s">
        <v>281</v>
      </c>
      <c r="H1721">
        <v>0.125</v>
      </c>
      <c r="I1721">
        <v>19</v>
      </c>
      <c r="J1721">
        <v>2038.92004394</v>
      </c>
      <c r="K1721">
        <v>5</v>
      </c>
      <c r="L1721">
        <v>48</v>
      </c>
      <c r="M1721" t="s">
        <v>332</v>
      </c>
      <c r="N1721">
        <v>94</v>
      </c>
      <c r="O1721" t="s">
        <v>333</v>
      </c>
      <c r="P1721" t="s">
        <v>429</v>
      </c>
      <c r="Q1721" t="s">
        <v>743</v>
      </c>
      <c r="R1721" t="s">
        <v>954</v>
      </c>
      <c r="S1721" s="2">
        <v>43361</v>
      </c>
      <c r="T1721" t="s">
        <v>965</v>
      </c>
      <c r="U1721">
        <v>0</v>
      </c>
      <c r="V1721" t="s">
        <v>975</v>
      </c>
      <c r="X1721">
        <v>0</v>
      </c>
      <c r="AA1721">
        <v>1</v>
      </c>
      <c r="AB1721">
        <v>0</v>
      </c>
      <c r="AC1721" t="s">
        <v>1026</v>
      </c>
      <c r="AG1721">
        <v>0</v>
      </c>
      <c r="AI1721">
        <v>44.16095558</v>
      </c>
      <c r="AL1721">
        <v>-108.16002044</v>
      </c>
      <c r="AN1721" t="s">
        <v>1240</v>
      </c>
      <c r="AO1721">
        <v>2.566336779282015</v>
      </c>
      <c r="AP1721" t="s">
        <v>1524</v>
      </c>
      <c r="AQ1721">
        <v>2018</v>
      </c>
      <c r="AR1721">
        <v>132</v>
      </c>
    </row>
    <row r="1722" spans="1:44">
      <c r="A1722" t="s">
        <v>44</v>
      </c>
      <c r="C1722" s="2">
        <v>43361</v>
      </c>
      <c r="D1722" t="s">
        <v>103</v>
      </c>
      <c r="E1722">
        <v>120</v>
      </c>
      <c r="F1722" t="s">
        <v>149</v>
      </c>
      <c r="G1722" t="s">
        <v>281</v>
      </c>
      <c r="H1722">
        <v>0.125</v>
      </c>
      <c r="I1722">
        <v>19</v>
      </c>
      <c r="J1722">
        <v>2038.92004394</v>
      </c>
      <c r="K1722">
        <v>4</v>
      </c>
      <c r="L1722">
        <v>48</v>
      </c>
      <c r="M1722" t="s">
        <v>332</v>
      </c>
      <c r="N1722">
        <v>94</v>
      </c>
      <c r="O1722" t="s">
        <v>333</v>
      </c>
      <c r="P1722" t="s">
        <v>429</v>
      </c>
      <c r="Q1722" t="s">
        <v>743</v>
      </c>
      <c r="R1722" t="s">
        <v>954</v>
      </c>
      <c r="S1722" s="2">
        <v>43361</v>
      </c>
      <c r="T1722" t="s">
        <v>965</v>
      </c>
      <c r="U1722">
        <v>0</v>
      </c>
      <c r="V1722" t="s">
        <v>975</v>
      </c>
      <c r="X1722">
        <v>0</v>
      </c>
      <c r="AA1722">
        <v>1</v>
      </c>
      <c r="AB1722">
        <v>0</v>
      </c>
      <c r="AC1722" t="s">
        <v>1026</v>
      </c>
      <c r="AG1722">
        <v>0</v>
      </c>
      <c r="AI1722">
        <v>44.16095569</v>
      </c>
      <c r="AL1722">
        <v>-108.13993166</v>
      </c>
      <c r="AN1722" t="s">
        <v>1245</v>
      </c>
      <c r="AO1722">
        <v>2.753073063382327</v>
      </c>
      <c r="AP1722" t="s">
        <v>1523</v>
      </c>
      <c r="AQ1722">
        <v>2018</v>
      </c>
      <c r="AR1722">
        <v>132</v>
      </c>
    </row>
    <row r="1723" spans="1:44">
      <c r="A1723" t="s">
        <v>44</v>
      </c>
      <c r="C1723" s="2">
        <v>43361</v>
      </c>
      <c r="D1723" t="s">
        <v>103</v>
      </c>
      <c r="E1723">
        <v>120</v>
      </c>
      <c r="F1723" t="s">
        <v>149</v>
      </c>
      <c r="G1723" t="s">
        <v>281</v>
      </c>
      <c r="H1723">
        <v>0.125</v>
      </c>
      <c r="I1723">
        <v>19</v>
      </c>
      <c r="J1723">
        <v>2038.92004394</v>
      </c>
      <c r="K1723">
        <v>5</v>
      </c>
      <c r="L1723">
        <v>48</v>
      </c>
      <c r="M1723" t="s">
        <v>332</v>
      </c>
      <c r="N1723">
        <v>94</v>
      </c>
      <c r="O1723" t="s">
        <v>333</v>
      </c>
      <c r="P1723" t="s">
        <v>429</v>
      </c>
      <c r="Q1723" t="s">
        <v>743</v>
      </c>
      <c r="R1723" t="s">
        <v>954</v>
      </c>
      <c r="S1723" s="2">
        <v>43361</v>
      </c>
      <c r="T1723" t="s">
        <v>965</v>
      </c>
      <c r="U1723">
        <v>0</v>
      </c>
      <c r="V1723" t="s">
        <v>975</v>
      </c>
      <c r="X1723">
        <v>0</v>
      </c>
      <c r="AA1723">
        <v>1</v>
      </c>
      <c r="AB1723">
        <v>0</v>
      </c>
      <c r="AC1723" t="s">
        <v>1026</v>
      </c>
      <c r="AG1723">
        <v>0</v>
      </c>
      <c r="AI1723">
        <v>44.16095558</v>
      </c>
      <c r="AL1723">
        <v>-108.16002044</v>
      </c>
      <c r="AN1723" t="s">
        <v>1240</v>
      </c>
      <c r="AO1723">
        <v>2.566336779282015</v>
      </c>
      <c r="AP1723" t="s">
        <v>1524</v>
      </c>
      <c r="AQ1723">
        <v>2018</v>
      </c>
      <c r="AR1723">
        <v>132</v>
      </c>
    </row>
    <row r="1724" spans="1:44">
      <c r="A1724" t="s">
        <v>44</v>
      </c>
      <c r="C1724" s="2">
        <v>43361</v>
      </c>
      <c r="D1724" t="s">
        <v>103</v>
      </c>
      <c r="E1724">
        <v>120</v>
      </c>
      <c r="F1724" t="s">
        <v>149</v>
      </c>
      <c r="G1724" t="s">
        <v>312</v>
      </c>
      <c r="H1724">
        <v>0.125</v>
      </c>
      <c r="I1724">
        <v>18</v>
      </c>
      <c r="J1724">
        <v>640</v>
      </c>
      <c r="K1724">
        <v>14</v>
      </c>
      <c r="L1724">
        <v>49</v>
      </c>
      <c r="M1724" t="s">
        <v>332</v>
      </c>
      <c r="N1724">
        <v>94</v>
      </c>
      <c r="O1724" t="s">
        <v>333</v>
      </c>
      <c r="P1724" t="s">
        <v>548</v>
      </c>
      <c r="Q1724" t="s">
        <v>887</v>
      </c>
      <c r="R1724" t="s">
        <v>954</v>
      </c>
      <c r="S1724" s="2">
        <v>43361</v>
      </c>
      <c r="T1724" t="s">
        <v>966</v>
      </c>
      <c r="U1724">
        <v>0</v>
      </c>
      <c r="V1724" t="s">
        <v>975</v>
      </c>
      <c r="X1724">
        <v>0</v>
      </c>
      <c r="AA1724">
        <v>1</v>
      </c>
      <c r="AB1724">
        <v>0</v>
      </c>
      <c r="AC1724" t="s">
        <v>1069</v>
      </c>
      <c r="AG1724">
        <v>0</v>
      </c>
      <c r="AI1724">
        <v>44.21891264</v>
      </c>
      <c r="AL1724">
        <v>-108.12109483</v>
      </c>
      <c r="AN1724" t="s">
        <v>1409</v>
      </c>
      <c r="AO1724">
        <v>2.407750740366914</v>
      </c>
      <c r="AP1724" t="s">
        <v>1519</v>
      </c>
      <c r="AQ1724">
        <v>2018</v>
      </c>
      <c r="AR1724">
        <v>132</v>
      </c>
    </row>
    <row r="1725" spans="1:44">
      <c r="A1725" t="s">
        <v>44</v>
      </c>
      <c r="C1725" s="2">
        <v>43361</v>
      </c>
      <c r="D1725" t="s">
        <v>103</v>
      </c>
      <c r="E1725">
        <v>120</v>
      </c>
      <c r="F1725" t="s">
        <v>149</v>
      </c>
      <c r="G1725" t="s">
        <v>312</v>
      </c>
      <c r="H1725">
        <v>0.125</v>
      </c>
      <c r="I1725">
        <v>18</v>
      </c>
      <c r="J1725">
        <v>640</v>
      </c>
      <c r="K1725">
        <v>14</v>
      </c>
      <c r="L1725">
        <v>49</v>
      </c>
      <c r="M1725" t="s">
        <v>332</v>
      </c>
      <c r="N1725">
        <v>94</v>
      </c>
      <c r="O1725" t="s">
        <v>333</v>
      </c>
      <c r="P1725" t="s">
        <v>548</v>
      </c>
      <c r="Q1725" t="s">
        <v>887</v>
      </c>
      <c r="R1725" t="s">
        <v>954</v>
      </c>
      <c r="S1725" s="2">
        <v>43361</v>
      </c>
      <c r="T1725" t="s">
        <v>966</v>
      </c>
      <c r="U1725">
        <v>0</v>
      </c>
      <c r="V1725" t="s">
        <v>975</v>
      </c>
      <c r="X1725">
        <v>0</v>
      </c>
      <c r="AA1725">
        <v>1</v>
      </c>
      <c r="AB1725">
        <v>0</v>
      </c>
      <c r="AC1725" t="s">
        <v>1069</v>
      </c>
      <c r="AG1725">
        <v>0</v>
      </c>
      <c r="AI1725">
        <v>44.21891264</v>
      </c>
      <c r="AL1725">
        <v>-108.12109483</v>
      </c>
      <c r="AN1725" t="s">
        <v>1409</v>
      </c>
      <c r="AO1725">
        <v>2.407750740366914</v>
      </c>
      <c r="AP1725" t="s">
        <v>1519</v>
      </c>
      <c r="AQ1725">
        <v>2018</v>
      </c>
      <c r="AR1725">
        <v>132</v>
      </c>
    </row>
    <row r="1726" spans="1:44">
      <c r="A1726" t="s">
        <v>44</v>
      </c>
      <c r="C1726" s="2">
        <v>42584</v>
      </c>
      <c r="D1726" t="s">
        <v>50</v>
      </c>
      <c r="E1726">
        <v>120</v>
      </c>
      <c r="F1726" t="s">
        <v>149</v>
      </c>
      <c r="G1726" t="s">
        <v>286</v>
      </c>
      <c r="H1726">
        <v>0.125</v>
      </c>
      <c r="I1726">
        <v>2</v>
      </c>
      <c r="J1726">
        <v>761.86999511</v>
      </c>
      <c r="K1726">
        <v>30</v>
      </c>
      <c r="L1726">
        <v>49</v>
      </c>
      <c r="M1726" t="s">
        <v>332</v>
      </c>
      <c r="N1726">
        <v>94</v>
      </c>
      <c r="O1726" t="s">
        <v>333</v>
      </c>
      <c r="P1726" t="s">
        <v>435</v>
      </c>
      <c r="Q1726" t="s">
        <v>754</v>
      </c>
      <c r="R1726" t="s">
        <v>954</v>
      </c>
      <c r="S1726" s="2">
        <v>42584</v>
      </c>
      <c r="T1726" t="s">
        <v>966</v>
      </c>
      <c r="U1726">
        <v>0</v>
      </c>
      <c r="V1726" t="s">
        <v>975</v>
      </c>
      <c r="X1726">
        <v>0</v>
      </c>
      <c r="AA1726">
        <v>1</v>
      </c>
      <c r="AB1726">
        <v>0</v>
      </c>
      <c r="AC1726" t="s">
        <v>1032</v>
      </c>
      <c r="AG1726">
        <v>0</v>
      </c>
      <c r="AI1726">
        <v>44.19006153</v>
      </c>
      <c r="AL1726">
        <v>-108.20170903</v>
      </c>
      <c r="AN1726" t="s">
        <v>1263</v>
      </c>
      <c r="AO1726">
        <v>2.146773995409683</v>
      </c>
      <c r="AP1726" t="s">
        <v>1522</v>
      </c>
      <c r="AQ1726">
        <v>2016</v>
      </c>
      <c r="AR1726">
        <v>132</v>
      </c>
    </row>
    <row r="1727" spans="1:44">
      <c r="A1727" t="s">
        <v>44</v>
      </c>
      <c r="C1727" s="2">
        <v>43782</v>
      </c>
      <c r="D1727" t="s">
        <v>81</v>
      </c>
      <c r="E1727">
        <v>60</v>
      </c>
      <c r="F1727" t="s">
        <v>156</v>
      </c>
      <c r="G1727" t="s">
        <v>280</v>
      </c>
      <c r="H1727">
        <v>0.1667</v>
      </c>
      <c r="I1727">
        <v>4480</v>
      </c>
      <c r="J1727">
        <v>640</v>
      </c>
      <c r="K1727">
        <v>16</v>
      </c>
      <c r="L1727">
        <v>49</v>
      </c>
      <c r="M1727" t="s">
        <v>332</v>
      </c>
      <c r="N1727">
        <v>94</v>
      </c>
      <c r="O1727" t="s">
        <v>333</v>
      </c>
      <c r="P1727" t="s">
        <v>546</v>
      </c>
      <c r="Q1727" t="s">
        <v>885</v>
      </c>
      <c r="R1727" t="s">
        <v>954</v>
      </c>
      <c r="S1727" s="2">
        <v>43782</v>
      </c>
      <c r="T1727" t="s">
        <v>966</v>
      </c>
      <c r="U1727">
        <v>0</v>
      </c>
      <c r="V1727" t="s">
        <v>975</v>
      </c>
      <c r="X1727">
        <v>0</v>
      </c>
      <c r="AA1727">
        <v>0</v>
      </c>
      <c r="AB1727">
        <v>1</v>
      </c>
      <c r="AC1727" t="s">
        <v>1025</v>
      </c>
      <c r="AG1727">
        <v>0</v>
      </c>
      <c r="AI1727">
        <v>44.21892382</v>
      </c>
      <c r="AL1727">
        <v>-108.16136397</v>
      </c>
      <c r="AN1727" t="s">
        <v>1404</v>
      </c>
      <c r="AO1727">
        <v>1.920106310108397</v>
      </c>
      <c r="AP1727" t="s">
        <v>1519</v>
      </c>
      <c r="AQ1727">
        <v>2019</v>
      </c>
      <c r="AR1727">
        <v>131</v>
      </c>
    </row>
    <row r="1728" spans="1:44">
      <c r="A1728" t="s">
        <v>44</v>
      </c>
      <c r="C1728" s="2">
        <v>43361</v>
      </c>
      <c r="D1728" t="s">
        <v>103</v>
      </c>
      <c r="E1728">
        <v>120</v>
      </c>
      <c r="F1728" t="s">
        <v>149</v>
      </c>
      <c r="G1728" t="s">
        <v>268</v>
      </c>
      <c r="H1728">
        <v>0.125</v>
      </c>
      <c r="I1728">
        <v>27</v>
      </c>
      <c r="J1728">
        <v>2080</v>
      </c>
      <c r="K1728">
        <v>32</v>
      </c>
      <c r="L1728">
        <v>49</v>
      </c>
      <c r="M1728" t="s">
        <v>332</v>
      </c>
      <c r="N1728">
        <v>94</v>
      </c>
      <c r="O1728" t="s">
        <v>333</v>
      </c>
      <c r="P1728" t="s">
        <v>432</v>
      </c>
      <c r="Q1728" t="s">
        <v>751</v>
      </c>
      <c r="R1728" t="s">
        <v>954</v>
      </c>
      <c r="S1728" s="2">
        <v>43361</v>
      </c>
      <c r="T1728" t="s">
        <v>966</v>
      </c>
      <c r="U1728">
        <v>0</v>
      </c>
      <c r="V1728" t="s">
        <v>975</v>
      </c>
      <c r="X1728">
        <v>0</v>
      </c>
      <c r="AA1728">
        <v>1</v>
      </c>
      <c r="AB1728">
        <v>0</v>
      </c>
      <c r="AC1728" t="s">
        <v>1005</v>
      </c>
      <c r="AG1728">
        <v>0</v>
      </c>
      <c r="AI1728">
        <v>44.1755467</v>
      </c>
      <c r="AL1728">
        <v>-108.18155903</v>
      </c>
      <c r="AN1728" t="s">
        <v>1257</v>
      </c>
      <c r="AO1728">
        <v>1.242021940604664</v>
      </c>
      <c r="AP1728" t="s">
        <v>1522</v>
      </c>
      <c r="AQ1728">
        <v>2018</v>
      </c>
      <c r="AR1728">
        <v>131</v>
      </c>
    </row>
    <row r="1729" spans="1:44">
      <c r="A1729" t="s">
        <v>44</v>
      </c>
      <c r="C1729" s="2">
        <v>43361</v>
      </c>
      <c r="D1729" t="s">
        <v>103</v>
      </c>
      <c r="E1729">
        <v>120</v>
      </c>
      <c r="F1729" t="s">
        <v>149</v>
      </c>
      <c r="G1729" t="s">
        <v>268</v>
      </c>
      <c r="H1729">
        <v>0.125</v>
      </c>
      <c r="I1729">
        <v>27</v>
      </c>
      <c r="J1729">
        <v>2080</v>
      </c>
      <c r="K1729">
        <v>34</v>
      </c>
      <c r="L1729">
        <v>49</v>
      </c>
      <c r="M1729" t="s">
        <v>332</v>
      </c>
      <c r="N1729">
        <v>94</v>
      </c>
      <c r="O1729" t="s">
        <v>333</v>
      </c>
      <c r="P1729" t="s">
        <v>432</v>
      </c>
      <c r="Q1729" t="s">
        <v>751</v>
      </c>
      <c r="R1729" t="s">
        <v>954</v>
      </c>
      <c r="S1729" s="2">
        <v>43361</v>
      </c>
      <c r="T1729" t="s">
        <v>966</v>
      </c>
      <c r="U1729">
        <v>0</v>
      </c>
      <c r="V1729" t="s">
        <v>975</v>
      </c>
      <c r="X1729">
        <v>0</v>
      </c>
      <c r="AA1729">
        <v>1</v>
      </c>
      <c r="AB1729">
        <v>0</v>
      </c>
      <c r="AC1729" t="s">
        <v>1005</v>
      </c>
      <c r="AG1729">
        <v>0</v>
      </c>
      <c r="AI1729">
        <v>44.17548208</v>
      </c>
      <c r="AL1729">
        <v>-108.1412365</v>
      </c>
      <c r="AN1729" t="s">
        <v>1258</v>
      </c>
      <c r="AO1729">
        <v>1.939422310140524</v>
      </c>
      <c r="AP1729" t="s">
        <v>1523</v>
      </c>
      <c r="AQ1729">
        <v>2018</v>
      </c>
      <c r="AR1729">
        <v>131</v>
      </c>
    </row>
    <row r="1730" spans="1:44">
      <c r="A1730" t="s">
        <v>44</v>
      </c>
      <c r="C1730" s="2">
        <v>43361</v>
      </c>
      <c r="D1730" t="s">
        <v>103</v>
      </c>
      <c r="E1730">
        <v>120</v>
      </c>
      <c r="F1730" t="s">
        <v>149</v>
      </c>
      <c r="G1730" t="s">
        <v>268</v>
      </c>
      <c r="H1730">
        <v>0.125</v>
      </c>
      <c r="I1730">
        <v>27</v>
      </c>
      <c r="J1730">
        <v>2080</v>
      </c>
      <c r="K1730">
        <v>28</v>
      </c>
      <c r="L1730">
        <v>49</v>
      </c>
      <c r="M1730" t="s">
        <v>332</v>
      </c>
      <c r="N1730">
        <v>94</v>
      </c>
      <c r="O1730" t="s">
        <v>333</v>
      </c>
      <c r="P1730" t="s">
        <v>432</v>
      </c>
      <c r="Q1730" t="s">
        <v>751</v>
      </c>
      <c r="R1730" t="s">
        <v>954</v>
      </c>
      <c r="S1730" s="2">
        <v>43361</v>
      </c>
      <c r="T1730" t="s">
        <v>966</v>
      </c>
      <c r="U1730">
        <v>0</v>
      </c>
      <c r="V1730" t="s">
        <v>975</v>
      </c>
      <c r="X1730">
        <v>0</v>
      </c>
      <c r="AA1730">
        <v>1</v>
      </c>
      <c r="AB1730">
        <v>0</v>
      </c>
      <c r="AC1730" t="s">
        <v>1005</v>
      </c>
      <c r="AG1730">
        <v>0</v>
      </c>
      <c r="AI1730">
        <v>44.18997784</v>
      </c>
      <c r="AL1730">
        <v>-108.16141702</v>
      </c>
      <c r="AN1730" t="s">
        <v>1259</v>
      </c>
      <c r="AO1730">
        <v>0.5728627957907291</v>
      </c>
      <c r="AP1730" t="s">
        <v>1523</v>
      </c>
      <c r="AQ1730">
        <v>2018</v>
      </c>
      <c r="AR1730">
        <v>131</v>
      </c>
    </row>
    <row r="1731" spans="1:44">
      <c r="A1731" t="s">
        <v>44</v>
      </c>
      <c r="C1731" s="2">
        <v>43361</v>
      </c>
      <c r="D1731" t="s">
        <v>103</v>
      </c>
      <c r="E1731">
        <v>120</v>
      </c>
      <c r="F1731" t="s">
        <v>149</v>
      </c>
      <c r="G1731" t="s">
        <v>268</v>
      </c>
      <c r="H1731">
        <v>0.125</v>
      </c>
      <c r="I1731">
        <v>27</v>
      </c>
      <c r="J1731">
        <v>2080</v>
      </c>
      <c r="K1731">
        <v>33</v>
      </c>
      <c r="L1731">
        <v>49</v>
      </c>
      <c r="M1731" t="s">
        <v>332</v>
      </c>
      <c r="N1731">
        <v>94</v>
      </c>
      <c r="O1731" t="s">
        <v>333</v>
      </c>
      <c r="P1731" t="s">
        <v>432</v>
      </c>
      <c r="Q1731" t="s">
        <v>751</v>
      </c>
      <c r="R1731" t="s">
        <v>954</v>
      </c>
      <c r="S1731" s="2">
        <v>43361</v>
      </c>
      <c r="T1731" t="s">
        <v>966</v>
      </c>
      <c r="U1731">
        <v>0</v>
      </c>
      <c r="V1731" t="s">
        <v>975</v>
      </c>
      <c r="X1731">
        <v>0</v>
      </c>
      <c r="AA1731">
        <v>1</v>
      </c>
      <c r="AB1731">
        <v>0</v>
      </c>
      <c r="AC1731" t="s">
        <v>1005</v>
      </c>
      <c r="AG1731">
        <v>0</v>
      </c>
      <c r="AI1731">
        <v>44.17549723</v>
      </c>
      <c r="AL1731">
        <v>-108.16137106</v>
      </c>
      <c r="AN1731" t="s">
        <v>1260</v>
      </c>
      <c r="AO1731">
        <v>1.285322006797022</v>
      </c>
      <c r="AP1731" t="s">
        <v>1523</v>
      </c>
      <c r="AQ1731">
        <v>2018</v>
      </c>
      <c r="AR1731">
        <v>131</v>
      </c>
    </row>
    <row r="1732" spans="1:44">
      <c r="A1732" t="s">
        <v>44</v>
      </c>
      <c r="C1732" s="2">
        <v>43726</v>
      </c>
      <c r="D1732" t="s">
        <v>54</v>
      </c>
      <c r="E1732">
        <v>120</v>
      </c>
      <c r="F1732" t="s">
        <v>149</v>
      </c>
      <c r="G1732" t="s">
        <v>280</v>
      </c>
      <c r="H1732">
        <v>0.125</v>
      </c>
      <c r="I1732">
        <v>22</v>
      </c>
      <c r="J1732">
        <v>2039.5</v>
      </c>
      <c r="K1732">
        <v>17</v>
      </c>
      <c r="L1732">
        <v>49</v>
      </c>
      <c r="M1732" t="s">
        <v>332</v>
      </c>
      <c r="N1732">
        <v>94</v>
      </c>
      <c r="O1732" t="s">
        <v>333</v>
      </c>
      <c r="P1732" t="s">
        <v>547</v>
      </c>
      <c r="Q1732" t="s">
        <v>886</v>
      </c>
      <c r="R1732" t="s">
        <v>954</v>
      </c>
      <c r="S1732" s="2">
        <v>43726</v>
      </c>
      <c r="T1732" t="s">
        <v>966</v>
      </c>
      <c r="U1732">
        <v>0</v>
      </c>
      <c r="V1732" t="s">
        <v>975</v>
      </c>
      <c r="X1732">
        <v>0</v>
      </c>
      <c r="AA1732">
        <v>1</v>
      </c>
      <c r="AB1732">
        <v>0</v>
      </c>
      <c r="AC1732" t="s">
        <v>1025</v>
      </c>
      <c r="AG1732">
        <v>0</v>
      </c>
      <c r="AI1732">
        <v>44.21894277</v>
      </c>
      <c r="AL1732">
        <v>-108.18142224</v>
      </c>
      <c r="AN1732" t="s">
        <v>1405</v>
      </c>
      <c r="AO1732">
        <v>1.893074781693098</v>
      </c>
      <c r="AP1732" t="s">
        <v>1521</v>
      </c>
      <c r="AQ1732">
        <v>2019</v>
      </c>
      <c r="AR1732">
        <v>131</v>
      </c>
    </row>
    <row r="1733" spans="1:44">
      <c r="A1733" t="s">
        <v>44</v>
      </c>
      <c r="C1733" s="2">
        <v>43726</v>
      </c>
      <c r="D1733" t="s">
        <v>54</v>
      </c>
      <c r="E1733">
        <v>120</v>
      </c>
      <c r="F1733" t="s">
        <v>149</v>
      </c>
      <c r="G1733" t="s">
        <v>280</v>
      </c>
      <c r="H1733">
        <v>0.125</v>
      </c>
      <c r="I1733">
        <v>22</v>
      </c>
      <c r="J1733">
        <v>2039.5</v>
      </c>
      <c r="K1733">
        <v>8</v>
      </c>
      <c r="L1733">
        <v>49</v>
      </c>
      <c r="M1733" t="s">
        <v>332</v>
      </c>
      <c r="N1733">
        <v>94</v>
      </c>
      <c r="O1733" t="s">
        <v>333</v>
      </c>
      <c r="P1733" t="s">
        <v>547</v>
      </c>
      <c r="Q1733" t="s">
        <v>886</v>
      </c>
      <c r="R1733" t="s">
        <v>954</v>
      </c>
      <c r="S1733" s="2">
        <v>43726</v>
      </c>
      <c r="T1733" t="s">
        <v>966</v>
      </c>
      <c r="U1733">
        <v>0</v>
      </c>
      <c r="V1733" t="s">
        <v>975</v>
      </c>
      <c r="X1733">
        <v>0</v>
      </c>
      <c r="AA1733">
        <v>1</v>
      </c>
      <c r="AB1733">
        <v>0</v>
      </c>
      <c r="AC1733" t="s">
        <v>1025</v>
      </c>
      <c r="AG1733">
        <v>0</v>
      </c>
      <c r="AI1733">
        <v>44.23341194</v>
      </c>
      <c r="AL1733">
        <v>-108.18139953</v>
      </c>
      <c r="AN1733" t="s">
        <v>1406</v>
      </c>
      <c r="AO1733">
        <v>2.873990342615987</v>
      </c>
      <c r="AP1733" t="s">
        <v>1525</v>
      </c>
      <c r="AQ1733">
        <v>2019</v>
      </c>
      <c r="AR1733">
        <v>131</v>
      </c>
    </row>
    <row r="1734" spans="1:44">
      <c r="A1734" t="s">
        <v>44</v>
      </c>
      <c r="C1734" s="2">
        <v>43726</v>
      </c>
      <c r="D1734" t="s">
        <v>54</v>
      </c>
      <c r="E1734">
        <v>120</v>
      </c>
      <c r="F1734" t="s">
        <v>149</v>
      </c>
      <c r="G1734" t="s">
        <v>280</v>
      </c>
      <c r="H1734">
        <v>0.125</v>
      </c>
      <c r="I1734">
        <v>22</v>
      </c>
      <c r="J1734">
        <v>2039.5</v>
      </c>
      <c r="K1734">
        <v>17</v>
      </c>
      <c r="L1734">
        <v>49</v>
      </c>
      <c r="M1734" t="s">
        <v>332</v>
      </c>
      <c r="N1734">
        <v>94</v>
      </c>
      <c r="O1734" t="s">
        <v>333</v>
      </c>
      <c r="P1734" t="s">
        <v>547</v>
      </c>
      <c r="Q1734" t="s">
        <v>886</v>
      </c>
      <c r="R1734" t="s">
        <v>954</v>
      </c>
      <c r="S1734" s="2">
        <v>43726</v>
      </c>
      <c r="T1734" t="s">
        <v>966</v>
      </c>
      <c r="U1734">
        <v>0</v>
      </c>
      <c r="V1734" t="s">
        <v>975</v>
      </c>
      <c r="X1734">
        <v>0</v>
      </c>
      <c r="AA1734">
        <v>1</v>
      </c>
      <c r="AB1734">
        <v>0</v>
      </c>
      <c r="AC1734" t="s">
        <v>1025</v>
      </c>
      <c r="AG1734">
        <v>0</v>
      </c>
      <c r="AI1734">
        <v>44.21894277</v>
      </c>
      <c r="AL1734">
        <v>-108.18142224</v>
      </c>
      <c r="AN1734" t="s">
        <v>1405</v>
      </c>
      <c r="AO1734">
        <v>1.893074781693098</v>
      </c>
      <c r="AP1734" t="s">
        <v>1521</v>
      </c>
      <c r="AQ1734">
        <v>2019</v>
      </c>
      <c r="AR1734">
        <v>131</v>
      </c>
    </row>
    <row r="1735" spans="1:44">
      <c r="A1735" t="s">
        <v>44</v>
      </c>
      <c r="C1735" s="2">
        <v>43726</v>
      </c>
      <c r="D1735" t="s">
        <v>54</v>
      </c>
      <c r="E1735">
        <v>120</v>
      </c>
      <c r="F1735" t="s">
        <v>149</v>
      </c>
      <c r="G1735" t="s">
        <v>280</v>
      </c>
      <c r="H1735">
        <v>0.125</v>
      </c>
      <c r="I1735">
        <v>22</v>
      </c>
      <c r="J1735">
        <v>2039.5</v>
      </c>
      <c r="K1735">
        <v>18</v>
      </c>
      <c r="L1735">
        <v>49</v>
      </c>
      <c r="M1735" t="s">
        <v>332</v>
      </c>
      <c r="N1735">
        <v>94</v>
      </c>
      <c r="O1735" t="s">
        <v>333</v>
      </c>
      <c r="P1735" t="s">
        <v>547</v>
      </c>
      <c r="Q1735" t="s">
        <v>886</v>
      </c>
      <c r="R1735" t="s">
        <v>954</v>
      </c>
      <c r="S1735" s="2">
        <v>43726</v>
      </c>
      <c r="T1735" t="s">
        <v>966</v>
      </c>
      <c r="U1735">
        <v>0</v>
      </c>
      <c r="V1735" t="s">
        <v>975</v>
      </c>
      <c r="X1735">
        <v>0</v>
      </c>
      <c r="AA1735">
        <v>1</v>
      </c>
      <c r="AB1735">
        <v>0</v>
      </c>
      <c r="AC1735" t="s">
        <v>1025</v>
      </c>
      <c r="AG1735">
        <v>0</v>
      </c>
      <c r="AI1735">
        <v>44.21899223</v>
      </c>
      <c r="AL1735">
        <v>-108.20163311</v>
      </c>
      <c r="AN1735" t="s">
        <v>1407</v>
      </c>
      <c r="AO1735">
        <v>2.344514936026951</v>
      </c>
      <c r="AP1735" t="s">
        <v>1521</v>
      </c>
      <c r="AQ1735">
        <v>2019</v>
      </c>
      <c r="AR1735">
        <v>131</v>
      </c>
    </row>
    <row r="1736" spans="1:44">
      <c r="A1736" t="s">
        <v>44</v>
      </c>
      <c r="C1736" s="2">
        <v>43726</v>
      </c>
      <c r="D1736" t="s">
        <v>54</v>
      </c>
      <c r="E1736">
        <v>120</v>
      </c>
      <c r="F1736" t="s">
        <v>149</v>
      </c>
      <c r="G1736" t="s">
        <v>280</v>
      </c>
      <c r="H1736">
        <v>0.125</v>
      </c>
      <c r="I1736">
        <v>22</v>
      </c>
      <c r="J1736">
        <v>2039.5</v>
      </c>
      <c r="K1736">
        <v>15</v>
      </c>
      <c r="L1736">
        <v>49</v>
      </c>
      <c r="M1736" t="s">
        <v>332</v>
      </c>
      <c r="N1736">
        <v>94</v>
      </c>
      <c r="O1736" t="s">
        <v>333</v>
      </c>
      <c r="P1736" t="s">
        <v>547</v>
      </c>
      <c r="Q1736" t="s">
        <v>886</v>
      </c>
      <c r="R1736" t="s">
        <v>954</v>
      </c>
      <c r="S1736" s="2">
        <v>43726</v>
      </c>
      <c r="T1736" t="s">
        <v>966</v>
      </c>
      <c r="U1736">
        <v>0</v>
      </c>
      <c r="V1736" t="s">
        <v>975</v>
      </c>
      <c r="X1736">
        <v>0</v>
      </c>
      <c r="AA1736">
        <v>1</v>
      </c>
      <c r="AB1736">
        <v>0</v>
      </c>
      <c r="AC1736" t="s">
        <v>1025</v>
      </c>
      <c r="AG1736">
        <v>0</v>
      </c>
      <c r="AI1736">
        <v>44.21893158</v>
      </c>
      <c r="AL1736">
        <v>-108.14128281</v>
      </c>
      <c r="AN1736" t="s">
        <v>1408</v>
      </c>
      <c r="AO1736">
        <v>2.405526514193883</v>
      </c>
      <c r="AP1736" t="s">
        <v>1519</v>
      </c>
      <c r="AQ1736">
        <v>2019</v>
      </c>
      <c r="AR1736">
        <v>131</v>
      </c>
    </row>
    <row r="1737" spans="1:44">
      <c r="A1737" t="s">
        <v>44</v>
      </c>
      <c r="C1737" s="2">
        <v>43726</v>
      </c>
      <c r="D1737" t="s">
        <v>54</v>
      </c>
      <c r="E1737">
        <v>120</v>
      </c>
      <c r="F1737" t="s">
        <v>149</v>
      </c>
      <c r="G1737" t="s">
        <v>280</v>
      </c>
      <c r="H1737">
        <v>0.125</v>
      </c>
      <c r="I1737">
        <v>22</v>
      </c>
      <c r="J1737">
        <v>2039.5</v>
      </c>
      <c r="K1737">
        <v>17</v>
      </c>
      <c r="L1737">
        <v>49</v>
      </c>
      <c r="M1737" t="s">
        <v>332</v>
      </c>
      <c r="N1737">
        <v>94</v>
      </c>
      <c r="O1737" t="s">
        <v>333</v>
      </c>
      <c r="P1737" t="s">
        <v>547</v>
      </c>
      <c r="Q1737" t="s">
        <v>886</v>
      </c>
      <c r="R1737" t="s">
        <v>954</v>
      </c>
      <c r="S1737" s="2">
        <v>43726</v>
      </c>
      <c r="T1737" t="s">
        <v>966</v>
      </c>
      <c r="U1737">
        <v>0</v>
      </c>
      <c r="V1737" t="s">
        <v>975</v>
      </c>
      <c r="X1737">
        <v>0</v>
      </c>
      <c r="AA1737">
        <v>1</v>
      </c>
      <c r="AB1737">
        <v>0</v>
      </c>
      <c r="AC1737" t="s">
        <v>1025</v>
      </c>
      <c r="AG1737">
        <v>0</v>
      </c>
      <c r="AI1737">
        <v>44.21894277</v>
      </c>
      <c r="AL1737">
        <v>-108.18142224</v>
      </c>
      <c r="AN1737" t="s">
        <v>1405</v>
      </c>
      <c r="AO1737">
        <v>1.893074781693098</v>
      </c>
      <c r="AP1737" t="s">
        <v>1521</v>
      </c>
      <c r="AQ1737">
        <v>2019</v>
      </c>
      <c r="AR1737">
        <v>131</v>
      </c>
    </row>
    <row r="1738" spans="1:44">
      <c r="A1738" t="s">
        <v>44</v>
      </c>
      <c r="C1738" s="2">
        <v>43726</v>
      </c>
      <c r="D1738" t="s">
        <v>54</v>
      </c>
      <c r="E1738">
        <v>120</v>
      </c>
      <c r="F1738" t="s">
        <v>149</v>
      </c>
      <c r="G1738" t="s">
        <v>280</v>
      </c>
      <c r="H1738">
        <v>0.125</v>
      </c>
      <c r="I1738">
        <v>22</v>
      </c>
      <c r="J1738">
        <v>2039.5</v>
      </c>
      <c r="K1738">
        <v>8</v>
      </c>
      <c r="L1738">
        <v>49</v>
      </c>
      <c r="M1738" t="s">
        <v>332</v>
      </c>
      <c r="N1738">
        <v>94</v>
      </c>
      <c r="O1738" t="s">
        <v>333</v>
      </c>
      <c r="P1738" t="s">
        <v>547</v>
      </c>
      <c r="Q1738" t="s">
        <v>886</v>
      </c>
      <c r="R1738" t="s">
        <v>954</v>
      </c>
      <c r="S1738" s="2">
        <v>43726</v>
      </c>
      <c r="T1738" t="s">
        <v>966</v>
      </c>
      <c r="U1738">
        <v>0</v>
      </c>
      <c r="V1738" t="s">
        <v>975</v>
      </c>
      <c r="X1738">
        <v>0</v>
      </c>
      <c r="AA1738">
        <v>1</v>
      </c>
      <c r="AB1738">
        <v>0</v>
      </c>
      <c r="AC1738" t="s">
        <v>1025</v>
      </c>
      <c r="AG1738">
        <v>0</v>
      </c>
      <c r="AI1738">
        <v>44.23341194</v>
      </c>
      <c r="AL1738">
        <v>-108.18139953</v>
      </c>
      <c r="AN1738" t="s">
        <v>1406</v>
      </c>
      <c r="AO1738">
        <v>2.873990342615987</v>
      </c>
      <c r="AP1738" t="s">
        <v>1525</v>
      </c>
      <c r="AQ1738">
        <v>2019</v>
      </c>
      <c r="AR1738">
        <v>131</v>
      </c>
    </row>
    <row r="1739" spans="1:44">
      <c r="A1739" t="s">
        <v>44</v>
      </c>
      <c r="C1739" s="2">
        <v>43361</v>
      </c>
      <c r="D1739" t="s">
        <v>103</v>
      </c>
      <c r="E1739">
        <v>120</v>
      </c>
      <c r="F1739" t="s">
        <v>149</v>
      </c>
      <c r="G1739" t="s">
        <v>281</v>
      </c>
      <c r="H1739">
        <v>0.125</v>
      </c>
      <c r="I1739">
        <v>19</v>
      </c>
      <c r="J1739">
        <v>2038.92004394</v>
      </c>
      <c r="K1739">
        <v>6</v>
      </c>
      <c r="L1739">
        <v>48</v>
      </c>
      <c r="M1739" t="s">
        <v>332</v>
      </c>
      <c r="N1739">
        <v>94</v>
      </c>
      <c r="O1739" t="s">
        <v>333</v>
      </c>
      <c r="P1739" t="s">
        <v>429</v>
      </c>
      <c r="Q1739" t="s">
        <v>743</v>
      </c>
      <c r="R1739" t="s">
        <v>954</v>
      </c>
      <c r="S1739" s="2">
        <v>43361</v>
      </c>
      <c r="T1739" t="s">
        <v>965</v>
      </c>
      <c r="U1739">
        <v>0</v>
      </c>
      <c r="V1739" t="s">
        <v>975</v>
      </c>
      <c r="X1739">
        <v>0</v>
      </c>
      <c r="AA1739">
        <v>1</v>
      </c>
      <c r="AB1739">
        <v>0</v>
      </c>
      <c r="AC1739" t="s">
        <v>1026</v>
      </c>
      <c r="AG1739">
        <v>0</v>
      </c>
      <c r="AI1739">
        <v>44.1610432</v>
      </c>
      <c r="AL1739">
        <v>-108.18011685</v>
      </c>
      <c r="AN1739" t="s">
        <v>1238</v>
      </c>
      <c r="AO1739">
        <v>2.192073631264418</v>
      </c>
      <c r="AP1739" t="s">
        <v>1522</v>
      </c>
      <c r="AQ1739">
        <v>2018</v>
      </c>
      <c r="AR1739">
        <v>131</v>
      </c>
    </row>
    <row r="1740" spans="1:44">
      <c r="A1740" t="s">
        <v>44</v>
      </c>
      <c r="C1740" s="2">
        <v>43361</v>
      </c>
      <c r="D1740" t="s">
        <v>103</v>
      </c>
      <c r="E1740">
        <v>120</v>
      </c>
      <c r="F1740" t="s">
        <v>149</v>
      </c>
      <c r="G1740" t="s">
        <v>281</v>
      </c>
      <c r="H1740">
        <v>0.125</v>
      </c>
      <c r="I1740">
        <v>19</v>
      </c>
      <c r="J1740">
        <v>2038.92004394</v>
      </c>
      <c r="K1740">
        <v>4</v>
      </c>
      <c r="L1740">
        <v>48</v>
      </c>
      <c r="M1740" t="s">
        <v>332</v>
      </c>
      <c r="N1740">
        <v>94</v>
      </c>
      <c r="O1740" t="s">
        <v>333</v>
      </c>
      <c r="P1740" t="s">
        <v>429</v>
      </c>
      <c r="Q1740" t="s">
        <v>743</v>
      </c>
      <c r="R1740" t="s">
        <v>954</v>
      </c>
      <c r="S1740" s="2">
        <v>43361</v>
      </c>
      <c r="T1740" t="s">
        <v>965</v>
      </c>
      <c r="U1740">
        <v>0</v>
      </c>
      <c r="V1740" t="s">
        <v>975</v>
      </c>
      <c r="X1740">
        <v>0</v>
      </c>
      <c r="AA1740">
        <v>1</v>
      </c>
      <c r="AB1740">
        <v>0</v>
      </c>
      <c r="AC1740" t="s">
        <v>1026</v>
      </c>
      <c r="AG1740">
        <v>0</v>
      </c>
      <c r="AI1740">
        <v>44.16095569</v>
      </c>
      <c r="AL1740">
        <v>-108.13993166</v>
      </c>
      <c r="AN1740" t="s">
        <v>1245</v>
      </c>
      <c r="AO1740">
        <v>2.702856834765054</v>
      </c>
      <c r="AP1740" t="s">
        <v>1523</v>
      </c>
      <c r="AQ1740">
        <v>2018</v>
      </c>
      <c r="AR1740">
        <v>131</v>
      </c>
    </row>
    <row r="1741" spans="1:44">
      <c r="A1741" t="s">
        <v>44</v>
      </c>
      <c r="C1741" s="2">
        <v>43361</v>
      </c>
      <c r="D1741" t="s">
        <v>103</v>
      </c>
      <c r="E1741">
        <v>120</v>
      </c>
      <c r="F1741" t="s">
        <v>149</v>
      </c>
      <c r="G1741" t="s">
        <v>281</v>
      </c>
      <c r="H1741">
        <v>0.125</v>
      </c>
      <c r="I1741">
        <v>19</v>
      </c>
      <c r="J1741">
        <v>2038.92004394</v>
      </c>
      <c r="K1741">
        <v>5</v>
      </c>
      <c r="L1741">
        <v>48</v>
      </c>
      <c r="M1741" t="s">
        <v>332</v>
      </c>
      <c r="N1741">
        <v>94</v>
      </c>
      <c r="O1741" t="s">
        <v>333</v>
      </c>
      <c r="P1741" t="s">
        <v>429</v>
      </c>
      <c r="Q1741" t="s">
        <v>743</v>
      </c>
      <c r="R1741" t="s">
        <v>954</v>
      </c>
      <c r="S1741" s="2">
        <v>43361</v>
      </c>
      <c r="T1741" t="s">
        <v>965</v>
      </c>
      <c r="U1741">
        <v>0</v>
      </c>
      <c r="V1741" t="s">
        <v>975</v>
      </c>
      <c r="X1741">
        <v>0</v>
      </c>
      <c r="AA1741">
        <v>1</v>
      </c>
      <c r="AB1741">
        <v>0</v>
      </c>
      <c r="AC1741" t="s">
        <v>1026</v>
      </c>
      <c r="AG1741">
        <v>0</v>
      </c>
      <c r="AI1741">
        <v>44.16095558</v>
      </c>
      <c r="AL1741">
        <v>-108.16002044</v>
      </c>
      <c r="AN1741" t="s">
        <v>1240</v>
      </c>
      <c r="AO1741">
        <v>2.251907406960837</v>
      </c>
      <c r="AP1741" t="s">
        <v>1523</v>
      </c>
      <c r="AQ1741">
        <v>2018</v>
      </c>
      <c r="AR1741">
        <v>131</v>
      </c>
    </row>
    <row r="1742" spans="1:44">
      <c r="A1742" t="s">
        <v>44</v>
      </c>
      <c r="C1742" s="2">
        <v>43361</v>
      </c>
      <c r="D1742" t="s">
        <v>103</v>
      </c>
      <c r="E1742">
        <v>120</v>
      </c>
      <c r="F1742" t="s">
        <v>149</v>
      </c>
      <c r="G1742" t="s">
        <v>281</v>
      </c>
      <c r="H1742">
        <v>0.125</v>
      </c>
      <c r="I1742">
        <v>19</v>
      </c>
      <c r="J1742">
        <v>2038.92004394</v>
      </c>
      <c r="K1742">
        <v>6</v>
      </c>
      <c r="L1742">
        <v>48</v>
      </c>
      <c r="M1742" t="s">
        <v>332</v>
      </c>
      <c r="N1742">
        <v>94</v>
      </c>
      <c r="O1742" t="s">
        <v>333</v>
      </c>
      <c r="P1742" t="s">
        <v>429</v>
      </c>
      <c r="Q1742" t="s">
        <v>743</v>
      </c>
      <c r="R1742" t="s">
        <v>954</v>
      </c>
      <c r="S1742" s="2">
        <v>43361</v>
      </c>
      <c r="T1742" t="s">
        <v>965</v>
      </c>
      <c r="U1742">
        <v>0</v>
      </c>
      <c r="V1742" t="s">
        <v>975</v>
      </c>
      <c r="X1742">
        <v>0</v>
      </c>
      <c r="AA1742">
        <v>1</v>
      </c>
      <c r="AB1742">
        <v>0</v>
      </c>
      <c r="AC1742" t="s">
        <v>1026</v>
      </c>
      <c r="AG1742">
        <v>0</v>
      </c>
      <c r="AI1742">
        <v>44.1610432</v>
      </c>
      <c r="AL1742">
        <v>-108.18011685</v>
      </c>
      <c r="AN1742" t="s">
        <v>1238</v>
      </c>
      <c r="AO1742">
        <v>2.192073631264418</v>
      </c>
      <c r="AP1742" t="s">
        <v>1522</v>
      </c>
      <c r="AQ1742">
        <v>2018</v>
      </c>
      <c r="AR1742">
        <v>131</v>
      </c>
    </row>
    <row r="1743" spans="1:44">
      <c r="A1743" t="s">
        <v>44</v>
      </c>
      <c r="C1743" s="2">
        <v>43361</v>
      </c>
      <c r="D1743" t="s">
        <v>103</v>
      </c>
      <c r="E1743">
        <v>120</v>
      </c>
      <c r="F1743" t="s">
        <v>149</v>
      </c>
      <c r="G1743" t="s">
        <v>281</v>
      </c>
      <c r="H1743">
        <v>0.125</v>
      </c>
      <c r="I1743">
        <v>19</v>
      </c>
      <c r="J1743">
        <v>2038.92004394</v>
      </c>
      <c r="K1743">
        <v>6</v>
      </c>
      <c r="L1743">
        <v>48</v>
      </c>
      <c r="M1743" t="s">
        <v>332</v>
      </c>
      <c r="N1743">
        <v>94</v>
      </c>
      <c r="O1743" t="s">
        <v>333</v>
      </c>
      <c r="P1743" t="s">
        <v>429</v>
      </c>
      <c r="Q1743" t="s">
        <v>743</v>
      </c>
      <c r="R1743" t="s">
        <v>954</v>
      </c>
      <c r="S1743" s="2">
        <v>43361</v>
      </c>
      <c r="T1743" t="s">
        <v>965</v>
      </c>
      <c r="U1743">
        <v>0</v>
      </c>
      <c r="V1743" t="s">
        <v>975</v>
      </c>
      <c r="X1743">
        <v>0</v>
      </c>
      <c r="AA1743">
        <v>1</v>
      </c>
      <c r="AB1743">
        <v>0</v>
      </c>
      <c r="AC1743" t="s">
        <v>1026</v>
      </c>
      <c r="AG1743">
        <v>0</v>
      </c>
      <c r="AI1743">
        <v>44.1610432</v>
      </c>
      <c r="AL1743">
        <v>-108.18011685</v>
      </c>
      <c r="AN1743" t="s">
        <v>1238</v>
      </c>
      <c r="AO1743">
        <v>2.192073631264418</v>
      </c>
      <c r="AP1743" t="s">
        <v>1522</v>
      </c>
      <c r="AQ1743">
        <v>2018</v>
      </c>
      <c r="AR1743">
        <v>131</v>
      </c>
    </row>
    <row r="1744" spans="1:44">
      <c r="A1744" t="s">
        <v>44</v>
      </c>
      <c r="C1744" s="2">
        <v>43361</v>
      </c>
      <c r="D1744" t="s">
        <v>103</v>
      </c>
      <c r="E1744">
        <v>120</v>
      </c>
      <c r="F1744" t="s">
        <v>149</v>
      </c>
      <c r="G1744" t="s">
        <v>281</v>
      </c>
      <c r="H1744">
        <v>0.125</v>
      </c>
      <c r="I1744">
        <v>19</v>
      </c>
      <c r="J1744">
        <v>2038.92004394</v>
      </c>
      <c r="K1744">
        <v>4</v>
      </c>
      <c r="L1744">
        <v>48</v>
      </c>
      <c r="M1744" t="s">
        <v>332</v>
      </c>
      <c r="N1744">
        <v>94</v>
      </c>
      <c r="O1744" t="s">
        <v>333</v>
      </c>
      <c r="P1744" t="s">
        <v>429</v>
      </c>
      <c r="Q1744" t="s">
        <v>743</v>
      </c>
      <c r="R1744" t="s">
        <v>954</v>
      </c>
      <c r="S1744" s="2">
        <v>43361</v>
      </c>
      <c r="T1744" t="s">
        <v>965</v>
      </c>
      <c r="U1744">
        <v>0</v>
      </c>
      <c r="V1744" t="s">
        <v>975</v>
      </c>
      <c r="X1744">
        <v>0</v>
      </c>
      <c r="AA1744">
        <v>1</v>
      </c>
      <c r="AB1744">
        <v>0</v>
      </c>
      <c r="AC1744" t="s">
        <v>1026</v>
      </c>
      <c r="AG1744">
        <v>0</v>
      </c>
      <c r="AI1744">
        <v>44.16095569</v>
      </c>
      <c r="AL1744">
        <v>-108.13993166</v>
      </c>
      <c r="AN1744" t="s">
        <v>1245</v>
      </c>
      <c r="AO1744">
        <v>2.702856834765054</v>
      </c>
      <c r="AP1744" t="s">
        <v>1523</v>
      </c>
      <c r="AQ1744">
        <v>2018</v>
      </c>
      <c r="AR1744">
        <v>131</v>
      </c>
    </row>
    <row r="1745" spans="1:44">
      <c r="A1745" t="s">
        <v>44</v>
      </c>
      <c r="C1745" s="2">
        <v>43361</v>
      </c>
      <c r="D1745" t="s">
        <v>103</v>
      </c>
      <c r="E1745">
        <v>120</v>
      </c>
      <c r="F1745" t="s">
        <v>149</v>
      </c>
      <c r="G1745" t="s">
        <v>281</v>
      </c>
      <c r="H1745">
        <v>0.125</v>
      </c>
      <c r="I1745">
        <v>19</v>
      </c>
      <c r="J1745">
        <v>2038.92004394</v>
      </c>
      <c r="K1745">
        <v>5</v>
      </c>
      <c r="L1745">
        <v>48</v>
      </c>
      <c r="M1745" t="s">
        <v>332</v>
      </c>
      <c r="N1745">
        <v>94</v>
      </c>
      <c r="O1745" t="s">
        <v>333</v>
      </c>
      <c r="P1745" t="s">
        <v>429</v>
      </c>
      <c r="Q1745" t="s">
        <v>743</v>
      </c>
      <c r="R1745" t="s">
        <v>954</v>
      </c>
      <c r="S1745" s="2">
        <v>43361</v>
      </c>
      <c r="T1745" t="s">
        <v>965</v>
      </c>
      <c r="U1745">
        <v>0</v>
      </c>
      <c r="V1745" t="s">
        <v>975</v>
      </c>
      <c r="X1745">
        <v>0</v>
      </c>
      <c r="AA1745">
        <v>1</v>
      </c>
      <c r="AB1745">
        <v>0</v>
      </c>
      <c r="AC1745" t="s">
        <v>1026</v>
      </c>
      <c r="AG1745">
        <v>0</v>
      </c>
      <c r="AI1745">
        <v>44.16095558</v>
      </c>
      <c r="AL1745">
        <v>-108.16002044</v>
      </c>
      <c r="AN1745" t="s">
        <v>1240</v>
      </c>
      <c r="AO1745">
        <v>2.251907406960837</v>
      </c>
      <c r="AP1745" t="s">
        <v>1523</v>
      </c>
      <c r="AQ1745">
        <v>2018</v>
      </c>
      <c r="AR1745">
        <v>131</v>
      </c>
    </row>
    <row r="1746" spans="1:44">
      <c r="A1746" t="s">
        <v>44</v>
      </c>
      <c r="C1746" s="2">
        <v>43361</v>
      </c>
      <c r="D1746" t="s">
        <v>103</v>
      </c>
      <c r="E1746">
        <v>120</v>
      </c>
      <c r="F1746" t="s">
        <v>149</v>
      </c>
      <c r="G1746" t="s">
        <v>281</v>
      </c>
      <c r="H1746">
        <v>0.125</v>
      </c>
      <c r="I1746">
        <v>19</v>
      </c>
      <c r="J1746">
        <v>2038.92004394</v>
      </c>
      <c r="K1746">
        <v>4</v>
      </c>
      <c r="L1746">
        <v>48</v>
      </c>
      <c r="M1746" t="s">
        <v>332</v>
      </c>
      <c r="N1746">
        <v>94</v>
      </c>
      <c r="O1746" t="s">
        <v>333</v>
      </c>
      <c r="P1746" t="s">
        <v>429</v>
      </c>
      <c r="Q1746" t="s">
        <v>743</v>
      </c>
      <c r="R1746" t="s">
        <v>954</v>
      </c>
      <c r="S1746" s="2">
        <v>43361</v>
      </c>
      <c r="T1746" t="s">
        <v>965</v>
      </c>
      <c r="U1746">
        <v>0</v>
      </c>
      <c r="V1746" t="s">
        <v>975</v>
      </c>
      <c r="X1746">
        <v>0</v>
      </c>
      <c r="AA1746">
        <v>1</v>
      </c>
      <c r="AB1746">
        <v>0</v>
      </c>
      <c r="AC1746" t="s">
        <v>1026</v>
      </c>
      <c r="AG1746">
        <v>0</v>
      </c>
      <c r="AI1746">
        <v>44.16095569</v>
      </c>
      <c r="AL1746">
        <v>-108.13993166</v>
      </c>
      <c r="AN1746" t="s">
        <v>1245</v>
      </c>
      <c r="AO1746">
        <v>2.702856834765054</v>
      </c>
      <c r="AP1746" t="s">
        <v>1523</v>
      </c>
      <c r="AQ1746">
        <v>2018</v>
      </c>
      <c r="AR1746">
        <v>131</v>
      </c>
    </row>
    <row r="1747" spans="1:44">
      <c r="A1747" t="s">
        <v>44</v>
      </c>
      <c r="C1747" s="2">
        <v>43361</v>
      </c>
      <c r="D1747" t="s">
        <v>103</v>
      </c>
      <c r="E1747">
        <v>120</v>
      </c>
      <c r="F1747" t="s">
        <v>149</v>
      </c>
      <c r="G1747" t="s">
        <v>281</v>
      </c>
      <c r="H1747">
        <v>0.125</v>
      </c>
      <c r="I1747">
        <v>19</v>
      </c>
      <c r="J1747">
        <v>2038.92004394</v>
      </c>
      <c r="K1747">
        <v>5</v>
      </c>
      <c r="L1747">
        <v>48</v>
      </c>
      <c r="M1747" t="s">
        <v>332</v>
      </c>
      <c r="N1747">
        <v>94</v>
      </c>
      <c r="O1747" t="s">
        <v>333</v>
      </c>
      <c r="P1747" t="s">
        <v>429</v>
      </c>
      <c r="Q1747" t="s">
        <v>743</v>
      </c>
      <c r="R1747" t="s">
        <v>954</v>
      </c>
      <c r="S1747" s="2">
        <v>43361</v>
      </c>
      <c r="T1747" t="s">
        <v>965</v>
      </c>
      <c r="U1747">
        <v>0</v>
      </c>
      <c r="V1747" t="s">
        <v>975</v>
      </c>
      <c r="X1747">
        <v>0</v>
      </c>
      <c r="AA1747">
        <v>1</v>
      </c>
      <c r="AB1747">
        <v>0</v>
      </c>
      <c r="AC1747" t="s">
        <v>1026</v>
      </c>
      <c r="AG1747">
        <v>0</v>
      </c>
      <c r="AI1747">
        <v>44.16095558</v>
      </c>
      <c r="AL1747">
        <v>-108.16002044</v>
      </c>
      <c r="AN1747" t="s">
        <v>1240</v>
      </c>
      <c r="AO1747">
        <v>2.251907406960837</v>
      </c>
      <c r="AP1747" t="s">
        <v>1523</v>
      </c>
      <c r="AQ1747">
        <v>2018</v>
      </c>
      <c r="AR1747">
        <v>131</v>
      </c>
    </row>
    <row r="1748" spans="1:44">
      <c r="A1748" t="s">
        <v>44</v>
      </c>
      <c r="C1748" s="2">
        <v>43810</v>
      </c>
      <c r="D1748" t="s">
        <v>66</v>
      </c>
      <c r="E1748">
        <v>120</v>
      </c>
      <c r="F1748" t="s">
        <v>149</v>
      </c>
      <c r="G1748" t="s">
        <v>248</v>
      </c>
      <c r="H1748">
        <v>0.125</v>
      </c>
      <c r="I1748">
        <v>2</v>
      </c>
      <c r="J1748">
        <v>2237.04003906</v>
      </c>
      <c r="K1748">
        <v>25</v>
      </c>
      <c r="L1748">
        <v>49</v>
      </c>
      <c r="M1748" t="s">
        <v>332</v>
      </c>
      <c r="N1748">
        <v>95</v>
      </c>
      <c r="O1748" t="s">
        <v>333</v>
      </c>
      <c r="P1748" t="s">
        <v>433</v>
      </c>
      <c r="Q1748" t="s">
        <v>752</v>
      </c>
      <c r="R1748" t="s">
        <v>954</v>
      </c>
      <c r="S1748" s="2">
        <v>43810</v>
      </c>
      <c r="T1748" t="s">
        <v>966</v>
      </c>
      <c r="U1748">
        <v>0</v>
      </c>
      <c r="V1748" t="s">
        <v>975</v>
      </c>
      <c r="X1748">
        <v>0</v>
      </c>
      <c r="AA1748">
        <v>1</v>
      </c>
      <c r="AB1748">
        <v>0</v>
      </c>
      <c r="AC1748" t="s">
        <v>1030</v>
      </c>
      <c r="AG1748">
        <v>0</v>
      </c>
      <c r="AI1748">
        <v>44.19005378</v>
      </c>
      <c r="AL1748">
        <v>-108.22175967</v>
      </c>
      <c r="AN1748" t="s">
        <v>1261</v>
      </c>
      <c r="AO1748">
        <v>2.453849168812557</v>
      </c>
      <c r="AP1748" t="s">
        <v>1526</v>
      </c>
      <c r="AQ1748">
        <v>2019</v>
      </c>
      <c r="AR1748">
        <v>131</v>
      </c>
    </row>
    <row r="1749" spans="1:44">
      <c r="A1749" t="s">
        <v>44</v>
      </c>
      <c r="C1749" s="2">
        <v>42584</v>
      </c>
      <c r="D1749" t="s">
        <v>50</v>
      </c>
      <c r="E1749">
        <v>120</v>
      </c>
      <c r="F1749" t="s">
        <v>149</v>
      </c>
      <c r="G1749" t="s">
        <v>286</v>
      </c>
      <c r="H1749">
        <v>0.125</v>
      </c>
      <c r="I1749">
        <v>2</v>
      </c>
      <c r="J1749">
        <v>761.86999511</v>
      </c>
      <c r="K1749">
        <v>30</v>
      </c>
      <c r="L1749">
        <v>49</v>
      </c>
      <c r="M1749" t="s">
        <v>332</v>
      </c>
      <c r="N1749">
        <v>94</v>
      </c>
      <c r="O1749" t="s">
        <v>333</v>
      </c>
      <c r="P1749" t="s">
        <v>435</v>
      </c>
      <c r="Q1749" t="s">
        <v>754</v>
      </c>
      <c r="R1749" t="s">
        <v>954</v>
      </c>
      <c r="S1749" s="2">
        <v>42584</v>
      </c>
      <c r="T1749" t="s">
        <v>966</v>
      </c>
      <c r="U1749">
        <v>0</v>
      </c>
      <c r="V1749" t="s">
        <v>975</v>
      </c>
      <c r="X1749">
        <v>0</v>
      </c>
      <c r="AA1749">
        <v>1</v>
      </c>
      <c r="AB1749">
        <v>0</v>
      </c>
      <c r="AC1749" t="s">
        <v>1032</v>
      </c>
      <c r="AG1749">
        <v>0</v>
      </c>
      <c r="AI1749">
        <v>44.19006153</v>
      </c>
      <c r="AL1749">
        <v>-108.20170903</v>
      </c>
      <c r="AN1749" t="s">
        <v>1263</v>
      </c>
      <c r="AO1749">
        <v>1.460669597462029</v>
      </c>
      <c r="AP1749" t="s">
        <v>1526</v>
      </c>
      <c r="AQ1749">
        <v>2016</v>
      </c>
      <c r="AR1749">
        <v>131</v>
      </c>
    </row>
    <row r="1750" spans="1:44">
      <c r="A1750" t="s">
        <v>44</v>
      </c>
      <c r="C1750" s="2">
        <v>43901</v>
      </c>
      <c r="D1750" t="s">
        <v>68</v>
      </c>
      <c r="E1750">
        <v>60</v>
      </c>
      <c r="F1750" t="s">
        <v>156</v>
      </c>
      <c r="G1750" t="s">
        <v>268</v>
      </c>
      <c r="H1750">
        <v>0.125</v>
      </c>
      <c r="I1750">
        <v>3</v>
      </c>
      <c r="J1750">
        <v>640</v>
      </c>
      <c r="K1750">
        <v>16</v>
      </c>
      <c r="L1750">
        <v>47</v>
      </c>
      <c r="M1750" t="s">
        <v>332</v>
      </c>
      <c r="N1750">
        <v>95</v>
      </c>
      <c r="O1750" t="s">
        <v>333</v>
      </c>
      <c r="P1750" t="s">
        <v>544</v>
      </c>
      <c r="Q1750" t="s">
        <v>883</v>
      </c>
      <c r="R1750" t="s">
        <v>954</v>
      </c>
      <c r="S1750" s="2">
        <v>43901</v>
      </c>
      <c r="T1750" t="s">
        <v>965</v>
      </c>
      <c r="U1750">
        <v>0</v>
      </c>
      <c r="V1750" t="s">
        <v>975</v>
      </c>
      <c r="X1750">
        <v>0</v>
      </c>
      <c r="AA1750">
        <v>0</v>
      </c>
      <c r="AB1750">
        <v>1</v>
      </c>
      <c r="AC1750" t="s">
        <v>1005</v>
      </c>
      <c r="AG1750">
        <v>0</v>
      </c>
      <c r="AI1750">
        <v>44.04383608</v>
      </c>
      <c r="AL1750">
        <v>-108.25982198</v>
      </c>
      <c r="AN1750" t="s">
        <v>1402</v>
      </c>
      <c r="AO1750">
        <v>1.784759700658102</v>
      </c>
      <c r="AP1750" t="s">
        <v>1519</v>
      </c>
      <c r="AQ1750">
        <v>2020</v>
      </c>
      <c r="AR1750">
        <v>102</v>
      </c>
    </row>
    <row r="1751" spans="1:44">
      <c r="A1751" t="s">
        <v>44</v>
      </c>
      <c r="C1751" s="2">
        <v>41128</v>
      </c>
      <c r="D1751" t="s">
        <v>47</v>
      </c>
      <c r="E1751">
        <v>120</v>
      </c>
      <c r="F1751" t="s">
        <v>150</v>
      </c>
      <c r="G1751" t="s">
        <v>284</v>
      </c>
      <c r="H1751">
        <v>0.125</v>
      </c>
      <c r="I1751">
        <v>22</v>
      </c>
      <c r="J1751">
        <v>1294.72998046</v>
      </c>
      <c r="K1751">
        <v>12</v>
      </c>
      <c r="L1751">
        <v>47</v>
      </c>
      <c r="M1751" t="s">
        <v>332</v>
      </c>
      <c r="N1751">
        <v>95</v>
      </c>
      <c r="O1751" t="s">
        <v>333</v>
      </c>
      <c r="P1751" t="s">
        <v>341</v>
      </c>
      <c r="Q1751" t="s">
        <v>756</v>
      </c>
      <c r="R1751" t="s">
        <v>954</v>
      </c>
      <c r="S1751" s="2">
        <v>41128</v>
      </c>
      <c r="T1751" t="s">
        <v>965</v>
      </c>
      <c r="U1751">
        <v>0</v>
      </c>
      <c r="V1751" t="s">
        <v>975</v>
      </c>
      <c r="AA1751">
        <v>1</v>
      </c>
      <c r="AB1751">
        <v>0</v>
      </c>
      <c r="AC1751" t="s">
        <v>1029</v>
      </c>
      <c r="AI1751">
        <v>44.03648528</v>
      </c>
      <c r="AL1751">
        <v>-108.22990611</v>
      </c>
      <c r="AN1751" t="s">
        <v>1401</v>
      </c>
      <c r="AO1751">
        <v>1.936256718726003</v>
      </c>
      <c r="AP1751" t="s">
        <v>1520</v>
      </c>
      <c r="AQ1751">
        <v>2012</v>
      </c>
      <c r="AR1751">
        <v>101</v>
      </c>
    </row>
    <row r="1752" spans="1:44">
      <c r="A1752" t="s">
        <v>44</v>
      </c>
      <c r="C1752" s="2">
        <v>43901</v>
      </c>
      <c r="D1752" t="s">
        <v>68</v>
      </c>
      <c r="E1752">
        <v>60</v>
      </c>
      <c r="F1752" t="s">
        <v>156</v>
      </c>
      <c r="G1752" t="s">
        <v>268</v>
      </c>
      <c r="H1752">
        <v>0.125</v>
      </c>
      <c r="I1752">
        <v>3</v>
      </c>
      <c r="J1752">
        <v>640</v>
      </c>
      <c r="K1752">
        <v>16</v>
      </c>
      <c r="L1752">
        <v>47</v>
      </c>
      <c r="M1752" t="s">
        <v>332</v>
      </c>
      <c r="N1752">
        <v>95</v>
      </c>
      <c r="O1752" t="s">
        <v>333</v>
      </c>
      <c r="P1752" t="s">
        <v>544</v>
      </c>
      <c r="Q1752" t="s">
        <v>883</v>
      </c>
      <c r="R1752" t="s">
        <v>954</v>
      </c>
      <c r="S1752" s="2">
        <v>43901</v>
      </c>
      <c r="T1752" t="s">
        <v>965</v>
      </c>
      <c r="U1752">
        <v>0</v>
      </c>
      <c r="V1752" t="s">
        <v>975</v>
      </c>
      <c r="X1752">
        <v>0</v>
      </c>
      <c r="AA1752">
        <v>0</v>
      </c>
      <c r="AB1752">
        <v>1</v>
      </c>
      <c r="AC1752" t="s">
        <v>1005</v>
      </c>
      <c r="AG1752">
        <v>0</v>
      </c>
      <c r="AI1752">
        <v>44.04383608</v>
      </c>
      <c r="AL1752">
        <v>-108.25982198</v>
      </c>
      <c r="AN1752" t="s">
        <v>1402</v>
      </c>
      <c r="AO1752">
        <v>0.6977339211006298</v>
      </c>
      <c r="AP1752" t="s">
        <v>1519</v>
      </c>
      <c r="AQ1752">
        <v>2020</v>
      </c>
      <c r="AR1752">
        <v>101</v>
      </c>
    </row>
    <row r="1753" spans="1:44">
      <c r="A1753" t="s">
        <v>44</v>
      </c>
      <c r="C1753" s="2">
        <v>43901</v>
      </c>
      <c r="D1753" t="s">
        <v>68</v>
      </c>
      <c r="E1753">
        <v>60</v>
      </c>
      <c r="F1753" t="s">
        <v>156</v>
      </c>
      <c r="G1753" t="s">
        <v>268</v>
      </c>
      <c r="H1753">
        <v>0.125</v>
      </c>
      <c r="I1753">
        <v>3</v>
      </c>
      <c r="J1753">
        <v>640</v>
      </c>
      <c r="K1753">
        <v>16</v>
      </c>
      <c r="L1753">
        <v>47</v>
      </c>
      <c r="M1753" t="s">
        <v>332</v>
      </c>
      <c r="N1753">
        <v>95</v>
      </c>
      <c r="O1753" t="s">
        <v>333</v>
      </c>
      <c r="P1753" t="s">
        <v>544</v>
      </c>
      <c r="Q1753" t="s">
        <v>883</v>
      </c>
      <c r="R1753" t="s">
        <v>954</v>
      </c>
      <c r="S1753" s="2">
        <v>43901</v>
      </c>
      <c r="T1753" t="s">
        <v>965</v>
      </c>
      <c r="U1753">
        <v>0</v>
      </c>
      <c r="V1753" t="s">
        <v>975</v>
      </c>
      <c r="X1753">
        <v>0</v>
      </c>
      <c r="AA1753">
        <v>0</v>
      </c>
      <c r="AB1753">
        <v>1</v>
      </c>
      <c r="AC1753" t="s">
        <v>1005</v>
      </c>
      <c r="AG1753">
        <v>0</v>
      </c>
      <c r="AI1753">
        <v>44.04383608</v>
      </c>
      <c r="AL1753">
        <v>-108.25982198</v>
      </c>
      <c r="AN1753" t="s">
        <v>1402</v>
      </c>
      <c r="AO1753">
        <v>2.360315099768118</v>
      </c>
      <c r="AP1753" t="s">
        <v>1523</v>
      </c>
      <c r="AQ1753">
        <v>2020</v>
      </c>
      <c r="AR1753">
        <v>100</v>
      </c>
    </row>
    <row r="1754" spans="1:44">
      <c r="A1754" t="s">
        <v>44</v>
      </c>
      <c r="C1754" s="2">
        <v>43782</v>
      </c>
      <c r="D1754" t="s">
        <v>81</v>
      </c>
      <c r="E1754">
        <v>60</v>
      </c>
      <c r="F1754" t="s">
        <v>156</v>
      </c>
      <c r="G1754" t="s">
        <v>280</v>
      </c>
      <c r="H1754">
        <v>0.1667</v>
      </c>
      <c r="I1754">
        <v>640</v>
      </c>
      <c r="J1754">
        <v>640</v>
      </c>
      <c r="K1754">
        <v>36</v>
      </c>
      <c r="L1754">
        <v>48</v>
      </c>
      <c r="M1754" t="s">
        <v>332</v>
      </c>
      <c r="N1754">
        <v>95</v>
      </c>
      <c r="O1754" t="s">
        <v>333</v>
      </c>
      <c r="P1754" t="s">
        <v>420</v>
      </c>
      <c r="Q1754" t="s">
        <v>739</v>
      </c>
      <c r="R1754" t="s">
        <v>954</v>
      </c>
      <c r="S1754" s="2">
        <v>43782</v>
      </c>
      <c r="T1754" t="s">
        <v>965</v>
      </c>
      <c r="U1754">
        <v>0</v>
      </c>
      <c r="V1754" t="s">
        <v>975</v>
      </c>
      <c r="X1754">
        <v>0</v>
      </c>
      <c r="AA1754">
        <v>0</v>
      </c>
      <c r="AB1754">
        <v>1</v>
      </c>
      <c r="AC1754" t="s">
        <v>1025</v>
      </c>
      <c r="AG1754">
        <v>0</v>
      </c>
      <c r="AI1754">
        <v>44.08847981</v>
      </c>
      <c r="AL1754">
        <v>-108.19995293</v>
      </c>
      <c r="AN1754" t="s">
        <v>1228</v>
      </c>
      <c r="AO1754">
        <v>2.690804597214196</v>
      </c>
      <c r="AP1754" t="s">
        <v>1519</v>
      </c>
      <c r="AQ1754">
        <v>2019</v>
      </c>
      <c r="AR1754">
        <v>99</v>
      </c>
    </row>
    <row r="1755" spans="1:44">
      <c r="A1755" t="s">
        <v>44</v>
      </c>
      <c r="C1755" s="2">
        <v>41128</v>
      </c>
      <c r="D1755" t="s">
        <v>47</v>
      </c>
      <c r="E1755">
        <v>120</v>
      </c>
      <c r="F1755" t="s">
        <v>150</v>
      </c>
      <c r="G1755" t="s">
        <v>284</v>
      </c>
      <c r="H1755">
        <v>0.125</v>
      </c>
      <c r="I1755">
        <v>22</v>
      </c>
      <c r="J1755">
        <v>1294.72998046</v>
      </c>
      <c r="K1755">
        <v>12</v>
      </c>
      <c r="L1755">
        <v>47</v>
      </c>
      <c r="M1755" t="s">
        <v>332</v>
      </c>
      <c r="N1755">
        <v>95</v>
      </c>
      <c r="O1755" t="s">
        <v>333</v>
      </c>
      <c r="P1755" t="s">
        <v>341</v>
      </c>
      <c r="Q1755" t="s">
        <v>756</v>
      </c>
      <c r="R1755" t="s">
        <v>954</v>
      </c>
      <c r="S1755" s="2">
        <v>41128</v>
      </c>
      <c r="T1755" t="s">
        <v>965</v>
      </c>
      <c r="U1755">
        <v>0</v>
      </c>
      <c r="V1755" t="s">
        <v>975</v>
      </c>
      <c r="AA1755">
        <v>1</v>
      </c>
      <c r="AB1755">
        <v>0</v>
      </c>
      <c r="AC1755" t="s">
        <v>1029</v>
      </c>
      <c r="AI1755">
        <v>44.03648528</v>
      </c>
      <c r="AL1755">
        <v>-108.22990611</v>
      </c>
      <c r="AN1755" t="s">
        <v>1401</v>
      </c>
      <c r="AO1755">
        <v>2.360978612153385</v>
      </c>
      <c r="AP1755" t="s">
        <v>1523</v>
      </c>
      <c r="AQ1755">
        <v>2012</v>
      </c>
      <c r="AR1755">
        <v>99</v>
      </c>
    </row>
    <row r="1756" spans="1:44">
      <c r="A1756" t="s">
        <v>44</v>
      </c>
      <c r="C1756" s="2">
        <v>41128</v>
      </c>
      <c r="D1756" t="s">
        <v>47</v>
      </c>
      <c r="E1756">
        <v>120</v>
      </c>
      <c r="F1756" t="s">
        <v>150</v>
      </c>
      <c r="G1756" t="s">
        <v>284</v>
      </c>
      <c r="H1756">
        <v>0.125</v>
      </c>
      <c r="I1756">
        <v>22</v>
      </c>
      <c r="J1756">
        <v>1294.72998046</v>
      </c>
      <c r="K1756">
        <v>13</v>
      </c>
      <c r="L1756">
        <v>47</v>
      </c>
      <c r="M1756" t="s">
        <v>332</v>
      </c>
      <c r="N1756">
        <v>95</v>
      </c>
      <c r="O1756" t="s">
        <v>333</v>
      </c>
      <c r="P1756" t="s">
        <v>341</v>
      </c>
      <c r="Q1756" t="s">
        <v>756</v>
      </c>
      <c r="R1756" t="s">
        <v>954</v>
      </c>
      <c r="S1756" s="2">
        <v>41128</v>
      </c>
      <c r="T1756" t="s">
        <v>965</v>
      </c>
      <c r="U1756">
        <v>0</v>
      </c>
      <c r="V1756" t="s">
        <v>975</v>
      </c>
      <c r="AA1756">
        <v>1</v>
      </c>
      <c r="AB1756">
        <v>0</v>
      </c>
      <c r="AC1756" t="s">
        <v>1029</v>
      </c>
      <c r="AI1756">
        <v>44.04431318</v>
      </c>
      <c r="AL1756">
        <v>-108.19959377</v>
      </c>
      <c r="AN1756" t="s">
        <v>1265</v>
      </c>
      <c r="AO1756">
        <v>2.86869452487951</v>
      </c>
      <c r="AP1756" t="s">
        <v>1523</v>
      </c>
      <c r="AQ1756">
        <v>2012</v>
      </c>
      <c r="AR1756">
        <v>99</v>
      </c>
    </row>
    <row r="1757" spans="1:44">
      <c r="A1757" t="s">
        <v>44</v>
      </c>
      <c r="C1757" s="2">
        <v>43901</v>
      </c>
      <c r="D1757" t="s">
        <v>68</v>
      </c>
      <c r="E1757">
        <v>60</v>
      </c>
      <c r="F1757" t="s">
        <v>156</v>
      </c>
      <c r="G1757" t="s">
        <v>268</v>
      </c>
      <c r="H1757">
        <v>0.125</v>
      </c>
      <c r="I1757">
        <v>3</v>
      </c>
      <c r="J1757">
        <v>640</v>
      </c>
      <c r="K1757">
        <v>16</v>
      </c>
      <c r="L1757">
        <v>47</v>
      </c>
      <c r="M1757" t="s">
        <v>332</v>
      </c>
      <c r="N1757">
        <v>95</v>
      </c>
      <c r="O1757" t="s">
        <v>333</v>
      </c>
      <c r="P1757" t="s">
        <v>544</v>
      </c>
      <c r="Q1757" t="s">
        <v>883</v>
      </c>
      <c r="R1757" t="s">
        <v>954</v>
      </c>
      <c r="S1757" s="2">
        <v>43901</v>
      </c>
      <c r="T1757" t="s">
        <v>965</v>
      </c>
      <c r="U1757">
        <v>0</v>
      </c>
      <c r="V1757" t="s">
        <v>975</v>
      </c>
      <c r="X1757">
        <v>0</v>
      </c>
      <c r="AA1757">
        <v>0</v>
      </c>
      <c r="AB1757">
        <v>1</v>
      </c>
      <c r="AC1757" t="s">
        <v>1005</v>
      </c>
      <c r="AG1757">
        <v>0</v>
      </c>
      <c r="AI1757">
        <v>44.04383608</v>
      </c>
      <c r="AL1757">
        <v>-108.25982198</v>
      </c>
      <c r="AN1757" t="s">
        <v>1402</v>
      </c>
      <c r="AO1757">
        <v>1.832929216305539</v>
      </c>
      <c r="AP1757" t="s">
        <v>1522</v>
      </c>
      <c r="AQ1757">
        <v>2020</v>
      </c>
      <c r="AR1757">
        <v>99</v>
      </c>
    </row>
    <row r="1758" spans="1:44">
      <c r="A1758" t="s">
        <v>44</v>
      </c>
      <c r="C1758" s="2">
        <v>43782</v>
      </c>
      <c r="D1758" t="s">
        <v>81</v>
      </c>
      <c r="E1758">
        <v>60</v>
      </c>
      <c r="F1758" t="s">
        <v>156</v>
      </c>
      <c r="G1758" t="s">
        <v>280</v>
      </c>
      <c r="H1758">
        <v>0.1667</v>
      </c>
      <c r="I1758">
        <v>640</v>
      </c>
      <c r="J1758">
        <v>640</v>
      </c>
      <c r="K1758">
        <v>36</v>
      </c>
      <c r="L1758">
        <v>48</v>
      </c>
      <c r="M1758" t="s">
        <v>332</v>
      </c>
      <c r="N1758">
        <v>95</v>
      </c>
      <c r="O1758" t="s">
        <v>333</v>
      </c>
      <c r="P1758" t="s">
        <v>420</v>
      </c>
      <c r="Q1758" t="s">
        <v>739</v>
      </c>
      <c r="R1758" t="s">
        <v>954</v>
      </c>
      <c r="S1758" s="2">
        <v>43782</v>
      </c>
      <c r="T1758" t="s">
        <v>965</v>
      </c>
      <c r="U1758">
        <v>0</v>
      </c>
      <c r="V1758" t="s">
        <v>975</v>
      </c>
      <c r="X1758">
        <v>0</v>
      </c>
      <c r="AA1758">
        <v>0</v>
      </c>
      <c r="AB1758">
        <v>1</v>
      </c>
      <c r="AC1758" t="s">
        <v>1025</v>
      </c>
      <c r="AG1758">
        <v>0</v>
      </c>
      <c r="AI1758">
        <v>44.08847981</v>
      </c>
      <c r="AL1758">
        <v>-108.19995293</v>
      </c>
      <c r="AN1758" t="s">
        <v>1228</v>
      </c>
      <c r="AO1758">
        <v>2.977526772023225</v>
      </c>
      <c r="AP1758" t="s">
        <v>1523</v>
      </c>
      <c r="AQ1758">
        <v>2019</v>
      </c>
      <c r="AR1758">
        <v>103</v>
      </c>
    </row>
    <row r="1759" spans="1:44">
      <c r="A1759" t="s">
        <v>44</v>
      </c>
      <c r="C1759" s="2">
        <v>43782</v>
      </c>
      <c r="D1759" t="s">
        <v>81</v>
      </c>
      <c r="E1759">
        <v>60</v>
      </c>
      <c r="F1759" t="s">
        <v>156</v>
      </c>
      <c r="G1759" t="s">
        <v>280</v>
      </c>
      <c r="H1759">
        <v>0.1667</v>
      </c>
      <c r="I1759">
        <v>640</v>
      </c>
      <c r="J1759">
        <v>640</v>
      </c>
      <c r="K1759">
        <v>16</v>
      </c>
      <c r="L1759">
        <v>48</v>
      </c>
      <c r="M1759" t="s">
        <v>332</v>
      </c>
      <c r="N1759">
        <v>95</v>
      </c>
      <c r="O1759" t="s">
        <v>333</v>
      </c>
      <c r="P1759" t="s">
        <v>378</v>
      </c>
      <c r="Q1759" t="s">
        <v>888</v>
      </c>
      <c r="R1759" t="s">
        <v>954</v>
      </c>
      <c r="S1759" s="2">
        <v>43782</v>
      </c>
      <c r="T1759" t="s">
        <v>965</v>
      </c>
      <c r="U1759">
        <v>0</v>
      </c>
      <c r="V1759" t="s">
        <v>975</v>
      </c>
      <c r="X1759">
        <v>0</v>
      </c>
      <c r="AA1759">
        <v>0</v>
      </c>
      <c r="AB1759">
        <v>1</v>
      </c>
      <c r="AC1759" t="s">
        <v>1025</v>
      </c>
      <c r="AG1759">
        <v>0</v>
      </c>
      <c r="AI1759">
        <v>44.13200144</v>
      </c>
      <c r="AL1759">
        <v>-108.26008255</v>
      </c>
      <c r="AN1759" t="s">
        <v>1410</v>
      </c>
      <c r="AO1759">
        <v>1.708757814223621</v>
      </c>
      <c r="AP1759" t="s">
        <v>1521</v>
      </c>
      <c r="AQ1759">
        <v>2019</v>
      </c>
      <c r="AR1759">
        <v>103</v>
      </c>
    </row>
    <row r="1760" spans="1:44">
      <c r="A1760" t="s">
        <v>44</v>
      </c>
      <c r="C1760" s="2">
        <v>43361</v>
      </c>
      <c r="D1760" t="s">
        <v>103</v>
      </c>
      <c r="E1760">
        <v>120</v>
      </c>
      <c r="F1760" t="s">
        <v>149</v>
      </c>
      <c r="G1760" t="s">
        <v>268</v>
      </c>
      <c r="H1760">
        <v>0.125</v>
      </c>
      <c r="I1760">
        <v>26</v>
      </c>
      <c r="J1760">
        <v>1960</v>
      </c>
      <c r="K1760">
        <v>30</v>
      </c>
      <c r="L1760">
        <v>48</v>
      </c>
      <c r="M1760" t="s">
        <v>332</v>
      </c>
      <c r="N1760">
        <v>94</v>
      </c>
      <c r="O1760" t="s">
        <v>333</v>
      </c>
      <c r="P1760" t="s">
        <v>426</v>
      </c>
      <c r="Q1760" t="s">
        <v>740</v>
      </c>
      <c r="R1760" t="s">
        <v>954</v>
      </c>
      <c r="S1760" s="2">
        <v>43361</v>
      </c>
      <c r="T1760" t="s">
        <v>965</v>
      </c>
      <c r="U1760">
        <v>0</v>
      </c>
      <c r="V1760" t="s">
        <v>975</v>
      </c>
      <c r="X1760">
        <v>0</v>
      </c>
      <c r="AA1760">
        <v>1</v>
      </c>
      <c r="AB1760">
        <v>0</v>
      </c>
      <c r="AC1760" t="s">
        <v>1005</v>
      </c>
      <c r="AG1760">
        <v>0</v>
      </c>
      <c r="AI1760">
        <v>44.10308259</v>
      </c>
      <c r="AL1760">
        <v>-108.17971938</v>
      </c>
      <c r="AN1760" t="s">
        <v>1230</v>
      </c>
      <c r="AO1760">
        <v>2.856455931643499</v>
      </c>
      <c r="AP1760" t="s">
        <v>1523</v>
      </c>
      <c r="AQ1760">
        <v>2018</v>
      </c>
      <c r="AR1760">
        <v>103</v>
      </c>
    </row>
    <row r="1761" spans="1:44">
      <c r="A1761" t="s">
        <v>44</v>
      </c>
      <c r="C1761" s="2">
        <v>41128</v>
      </c>
      <c r="D1761" t="s">
        <v>47</v>
      </c>
      <c r="E1761">
        <v>120</v>
      </c>
      <c r="F1761" t="s">
        <v>150</v>
      </c>
      <c r="G1761" t="s">
        <v>283</v>
      </c>
      <c r="H1761">
        <v>0.125</v>
      </c>
      <c r="I1761">
        <v>12</v>
      </c>
      <c r="J1761">
        <v>1360.39001464</v>
      </c>
      <c r="K1761">
        <v>18</v>
      </c>
      <c r="L1761">
        <v>48</v>
      </c>
      <c r="M1761" t="s">
        <v>332</v>
      </c>
      <c r="N1761">
        <v>94</v>
      </c>
      <c r="O1761" t="s">
        <v>333</v>
      </c>
      <c r="P1761" t="s">
        <v>341</v>
      </c>
      <c r="Q1761" t="s">
        <v>745</v>
      </c>
      <c r="R1761" t="s">
        <v>954</v>
      </c>
      <c r="S1761" s="2">
        <v>41128</v>
      </c>
      <c r="T1761" t="s">
        <v>965</v>
      </c>
      <c r="U1761">
        <v>0</v>
      </c>
      <c r="V1761" t="s">
        <v>975</v>
      </c>
      <c r="AA1761">
        <v>1</v>
      </c>
      <c r="AB1761">
        <v>0</v>
      </c>
      <c r="AC1761" t="s">
        <v>1028</v>
      </c>
      <c r="AI1761">
        <v>44.13206671</v>
      </c>
      <c r="AL1761">
        <v>-108.17997152</v>
      </c>
      <c r="AN1761" t="s">
        <v>1241</v>
      </c>
      <c r="AO1761">
        <v>2.334891324828544</v>
      </c>
      <c r="AP1761" t="s">
        <v>1520</v>
      </c>
      <c r="AQ1761">
        <v>2012</v>
      </c>
      <c r="AR1761">
        <v>103</v>
      </c>
    </row>
    <row r="1762" spans="1:44">
      <c r="A1762" t="s">
        <v>44</v>
      </c>
      <c r="C1762" s="2">
        <v>43782</v>
      </c>
      <c r="D1762" t="s">
        <v>81</v>
      </c>
      <c r="E1762">
        <v>60</v>
      </c>
      <c r="F1762" t="s">
        <v>156</v>
      </c>
      <c r="G1762" t="s">
        <v>280</v>
      </c>
      <c r="H1762">
        <v>0.1667</v>
      </c>
      <c r="I1762">
        <v>640</v>
      </c>
      <c r="J1762">
        <v>640</v>
      </c>
      <c r="K1762">
        <v>16</v>
      </c>
      <c r="L1762">
        <v>48</v>
      </c>
      <c r="M1762" t="s">
        <v>332</v>
      </c>
      <c r="N1762">
        <v>95</v>
      </c>
      <c r="O1762" t="s">
        <v>333</v>
      </c>
      <c r="P1762" t="s">
        <v>378</v>
      </c>
      <c r="Q1762" t="s">
        <v>888</v>
      </c>
      <c r="R1762" t="s">
        <v>954</v>
      </c>
      <c r="S1762" s="2">
        <v>43782</v>
      </c>
      <c r="T1762" t="s">
        <v>965</v>
      </c>
      <c r="U1762">
        <v>0</v>
      </c>
      <c r="V1762" t="s">
        <v>975</v>
      </c>
      <c r="X1762">
        <v>0</v>
      </c>
      <c r="AA1762">
        <v>0</v>
      </c>
      <c r="AB1762">
        <v>1</v>
      </c>
      <c r="AC1762" t="s">
        <v>1025</v>
      </c>
      <c r="AG1762">
        <v>0</v>
      </c>
      <c r="AI1762">
        <v>44.13200144</v>
      </c>
      <c r="AL1762">
        <v>-108.26008255</v>
      </c>
      <c r="AN1762" t="s">
        <v>1410</v>
      </c>
      <c r="AO1762">
        <v>2.496410083048704</v>
      </c>
      <c r="AP1762" t="s">
        <v>1523</v>
      </c>
      <c r="AQ1762">
        <v>2019</v>
      </c>
      <c r="AR1762">
        <v>39</v>
      </c>
    </row>
    <row r="1763" spans="1:44">
      <c r="A1763" t="s">
        <v>44</v>
      </c>
      <c r="C1763" s="2">
        <v>43726</v>
      </c>
      <c r="D1763" t="s">
        <v>54</v>
      </c>
      <c r="E1763">
        <v>120</v>
      </c>
      <c r="F1763" t="s">
        <v>149</v>
      </c>
      <c r="G1763" t="s">
        <v>285</v>
      </c>
      <c r="H1763">
        <v>0.125</v>
      </c>
      <c r="I1763">
        <v>2</v>
      </c>
      <c r="J1763">
        <v>2352.86010742</v>
      </c>
      <c r="K1763">
        <v>33</v>
      </c>
      <c r="L1763">
        <v>49</v>
      </c>
      <c r="M1763" t="s">
        <v>332</v>
      </c>
      <c r="N1763">
        <v>95</v>
      </c>
      <c r="O1763" t="s">
        <v>333</v>
      </c>
      <c r="P1763" t="s">
        <v>434</v>
      </c>
      <c r="Q1763" t="s">
        <v>753</v>
      </c>
      <c r="R1763" t="s">
        <v>954</v>
      </c>
      <c r="S1763" s="2">
        <v>43726</v>
      </c>
      <c r="T1763" t="s">
        <v>966</v>
      </c>
      <c r="U1763">
        <v>0</v>
      </c>
      <c r="V1763" t="s">
        <v>975</v>
      </c>
      <c r="X1763">
        <v>0</v>
      </c>
      <c r="AA1763">
        <v>1</v>
      </c>
      <c r="AB1763">
        <v>0</v>
      </c>
      <c r="AC1763" t="s">
        <v>1031</v>
      </c>
      <c r="AG1763">
        <v>0</v>
      </c>
      <c r="AI1763">
        <v>44.17557284</v>
      </c>
      <c r="AL1763">
        <v>-108.28211762</v>
      </c>
      <c r="AN1763" t="s">
        <v>1411</v>
      </c>
      <c r="AO1763">
        <v>1.743345000836038</v>
      </c>
      <c r="AP1763" t="s">
        <v>1519</v>
      </c>
      <c r="AQ1763">
        <v>2019</v>
      </c>
      <c r="AR1763">
        <v>39</v>
      </c>
    </row>
    <row r="1764" spans="1:44">
      <c r="A1764" t="s">
        <v>44</v>
      </c>
      <c r="C1764" s="2">
        <v>43726</v>
      </c>
      <c r="D1764" t="s">
        <v>54</v>
      </c>
      <c r="E1764">
        <v>120</v>
      </c>
      <c r="F1764" t="s">
        <v>149</v>
      </c>
      <c r="G1764" t="s">
        <v>285</v>
      </c>
      <c r="H1764">
        <v>0.125</v>
      </c>
      <c r="I1764">
        <v>2</v>
      </c>
      <c r="J1764">
        <v>2352.86010742</v>
      </c>
      <c r="K1764">
        <v>34</v>
      </c>
      <c r="L1764">
        <v>49</v>
      </c>
      <c r="M1764" t="s">
        <v>332</v>
      </c>
      <c r="N1764">
        <v>95</v>
      </c>
      <c r="O1764" t="s">
        <v>333</v>
      </c>
      <c r="P1764" t="s">
        <v>434</v>
      </c>
      <c r="Q1764" t="s">
        <v>753</v>
      </c>
      <c r="R1764" t="s">
        <v>954</v>
      </c>
      <c r="S1764" s="2">
        <v>43726</v>
      </c>
      <c r="T1764" t="s">
        <v>966</v>
      </c>
      <c r="U1764">
        <v>0</v>
      </c>
      <c r="V1764" t="s">
        <v>975</v>
      </c>
      <c r="X1764">
        <v>0</v>
      </c>
      <c r="AA1764">
        <v>1</v>
      </c>
      <c r="AB1764">
        <v>0</v>
      </c>
      <c r="AC1764" t="s">
        <v>1031</v>
      </c>
      <c r="AG1764">
        <v>0</v>
      </c>
      <c r="AI1764">
        <v>44.17558057</v>
      </c>
      <c r="AL1764">
        <v>-108.26196002</v>
      </c>
      <c r="AN1764" t="s">
        <v>1412</v>
      </c>
      <c r="AO1764">
        <v>2.414737270369827</v>
      </c>
      <c r="AP1764" t="s">
        <v>1519</v>
      </c>
      <c r="AQ1764">
        <v>2019</v>
      </c>
      <c r="AR1764">
        <v>39</v>
      </c>
    </row>
    <row r="1765" spans="1:44">
      <c r="A1765" t="s">
        <v>44</v>
      </c>
      <c r="C1765" s="2">
        <v>43726</v>
      </c>
      <c r="D1765" t="s">
        <v>54</v>
      </c>
      <c r="E1765">
        <v>120</v>
      </c>
      <c r="F1765" t="s">
        <v>149</v>
      </c>
      <c r="G1765" t="s">
        <v>285</v>
      </c>
      <c r="H1765">
        <v>0.125</v>
      </c>
      <c r="I1765">
        <v>2</v>
      </c>
      <c r="J1765">
        <v>2352.86010742</v>
      </c>
      <c r="K1765">
        <v>33</v>
      </c>
      <c r="L1765">
        <v>49</v>
      </c>
      <c r="M1765" t="s">
        <v>332</v>
      </c>
      <c r="N1765">
        <v>95</v>
      </c>
      <c r="O1765" t="s">
        <v>333</v>
      </c>
      <c r="P1765" t="s">
        <v>434</v>
      </c>
      <c r="Q1765" t="s">
        <v>753</v>
      </c>
      <c r="R1765" t="s">
        <v>954</v>
      </c>
      <c r="S1765" s="2">
        <v>43726</v>
      </c>
      <c r="T1765" t="s">
        <v>966</v>
      </c>
      <c r="U1765">
        <v>0</v>
      </c>
      <c r="V1765" t="s">
        <v>975</v>
      </c>
      <c r="X1765">
        <v>0</v>
      </c>
      <c r="AA1765">
        <v>1</v>
      </c>
      <c r="AB1765">
        <v>0</v>
      </c>
      <c r="AC1765" t="s">
        <v>1031</v>
      </c>
      <c r="AG1765">
        <v>0</v>
      </c>
      <c r="AI1765">
        <v>44.17557284</v>
      </c>
      <c r="AL1765">
        <v>-108.28211762</v>
      </c>
      <c r="AN1765" t="s">
        <v>1411</v>
      </c>
      <c r="AO1765">
        <v>1.743345000836038</v>
      </c>
      <c r="AP1765" t="s">
        <v>1519</v>
      </c>
      <c r="AQ1765">
        <v>2019</v>
      </c>
      <c r="AR1765">
        <v>39</v>
      </c>
    </row>
    <row r="1766" spans="1:44">
      <c r="A1766" t="s">
        <v>44</v>
      </c>
      <c r="C1766" s="2">
        <v>43726</v>
      </c>
      <c r="D1766" t="s">
        <v>54</v>
      </c>
      <c r="E1766">
        <v>120</v>
      </c>
      <c r="F1766" t="s">
        <v>149</v>
      </c>
      <c r="G1766" t="s">
        <v>285</v>
      </c>
      <c r="H1766">
        <v>0.125</v>
      </c>
      <c r="I1766">
        <v>2</v>
      </c>
      <c r="J1766">
        <v>2352.86010742</v>
      </c>
      <c r="K1766">
        <v>34</v>
      </c>
      <c r="L1766">
        <v>49</v>
      </c>
      <c r="M1766" t="s">
        <v>332</v>
      </c>
      <c r="N1766">
        <v>95</v>
      </c>
      <c r="O1766" t="s">
        <v>333</v>
      </c>
      <c r="P1766" t="s">
        <v>434</v>
      </c>
      <c r="Q1766" t="s">
        <v>753</v>
      </c>
      <c r="R1766" t="s">
        <v>954</v>
      </c>
      <c r="S1766" s="2">
        <v>43726</v>
      </c>
      <c r="T1766" t="s">
        <v>966</v>
      </c>
      <c r="U1766">
        <v>0</v>
      </c>
      <c r="V1766" t="s">
        <v>975</v>
      </c>
      <c r="X1766">
        <v>0</v>
      </c>
      <c r="AA1766">
        <v>1</v>
      </c>
      <c r="AB1766">
        <v>0</v>
      </c>
      <c r="AC1766" t="s">
        <v>1031</v>
      </c>
      <c r="AG1766">
        <v>0</v>
      </c>
      <c r="AI1766">
        <v>44.17558057</v>
      </c>
      <c r="AL1766">
        <v>-108.26196002</v>
      </c>
      <c r="AN1766" t="s">
        <v>1412</v>
      </c>
      <c r="AO1766">
        <v>2.414737270369827</v>
      </c>
      <c r="AP1766" t="s">
        <v>1519</v>
      </c>
      <c r="AQ1766">
        <v>2019</v>
      </c>
      <c r="AR1766">
        <v>39</v>
      </c>
    </row>
    <row r="1767" spans="1:44">
      <c r="A1767" t="s">
        <v>44</v>
      </c>
      <c r="C1767" s="2">
        <v>43726</v>
      </c>
      <c r="D1767" t="s">
        <v>54</v>
      </c>
      <c r="E1767">
        <v>120</v>
      </c>
      <c r="F1767" t="s">
        <v>149</v>
      </c>
      <c r="G1767" t="s">
        <v>285</v>
      </c>
      <c r="H1767">
        <v>0.125</v>
      </c>
      <c r="I1767">
        <v>2</v>
      </c>
      <c r="J1767">
        <v>2352.86010742</v>
      </c>
      <c r="K1767">
        <v>33</v>
      </c>
      <c r="L1767">
        <v>49</v>
      </c>
      <c r="M1767" t="s">
        <v>332</v>
      </c>
      <c r="N1767">
        <v>95</v>
      </c>
      <c r="O1767" t="s">
        <v>333</v>
      </c>
      <c r="P1767" t="s">
        <v>434</v>
      </c>
      <c r="Q1767" t="s">
        <v>753</v>
      </c>
      <c r="R1767" t="s">
        <v>954</v>
      </c>
      <c r="S1767" s="2">
        <v>43726</v>
      </c>
      <c r="T1767" t="s">
        <v>966</v>
      </c>
      <c r="U1767">
        <v>0</v>
      </c>
      <c r="V1767" t="s">
        <v>975</v>
      </c>
      <c r="X1767">
        <v>0</v>
      </c>
      <c r="AA1767">
        <v>1</v>
      </c>
      <c r="AB1767">
        <v>0</v>
      </c>
      <c r="AC1767" t="s">
        <v>1031</v>
      </c>
      <c r="AG1767">
        <v>0</v>
      </c>
      <c r="AI1767">
        <v>44.17557284</v>
      </c>
      <c r="AL1767">
        <v>-108.28211762</v>
      </c>
      <c r="AN1767" t="s">
        <v>1411</v>
      </c>
      <c r="AO1767">
        <v>1.743345000836038</v>
      </c>
      <c r="AP1767" t="s">
        <v>1519</v>
      </c>
      <c r="AQ1767">
        <v>2019</v>
      </c>
      <c r="AR1767">
        <v>39</v>
      </c>
    </row>
    <row r="1768" spans="1:44">
      <c r="A1768" t="s">
        <v>44</v>
      </c>
      <c r="C1768" s="2">
        <v>43726</v>
      </c>
      <c r="D1768" t="s">
        <v>54</v>
      </c>
      <c r="E1768">
        <v>120</v>
      </c>
      <c r="F1768" t="s">
        <v>149</v>
      </c>
      <c r="G1768" t="s">
        <v>285</v>
      </c>
      <c r="H1768">
        <v>0.125</v>
      </c>
      <c r="I1768">
        <v>2</v>
      </c>
      <c r="J1768">
        <v>2352.86010742</v>
      </c>
      <c r="K1768">
        <v>34</v>
      </c>
      <c r="L1768">
        <v>49</v>
      </c>
      <c r="M1768" t="s">
        <v>332</v>
      </c>
      <c r="N1768">
        <v>95</v>
      </c>
      <c r="O1768" t="s">
        <v>333</v>
      </c>
      <c r="P1768" t="s">
        <v>434</v>
      </c>
      <c r="Q1768" t="s">
        <v>753</v>
      </c>
      <c r="R1768" t="s">
        <v>954</v>
      </c>
      <c r="S1768" s="2">
        <v>43726</v>
      </c>
      <c r="T1768" t="s">
        <v>966</v>
      </c>
      <c r="U1768">
        <v>0</v>
      </c>
      <c r="V1768" t="s">
        <v>975</v>
      </c>
      <c r="X1768">
        <v>0</v>
      </c>
      <c r="AA1768">
        <v>1</v>
      </c>
      <c r="AB1768">
        <v>0</v>
      </c>
      <c r="AC1768" t="s">
        <v>1031</v>
      </c>
      <c r="AG1768">
        <v>0</v>
      </c>
      <c r="AI1768">
        <v>44.17558057</v>
      </c>
      <c r="AL1768">
        <v>-108.26196002</v>
      </c>
      <c r="AN1768" t="s">
        <v>1412</v>
      </c>
      <c r="AO1768">
        <v>2.414737270369827</v>
      </c>
      <c r="AP1768" t="s">
        <v>1519</v>
      </c>
      <c r="AQ1768">
        <v>2019</v>
      </c>
      <c r="AR1768">
        <v>39</v>
      </c>
    </row>
    <row r="1769" spans="1:44">
      <c r="A1769" t="s">
        <v>44</v>
      </c>
      <c r="C1769" s="2">
        <v>43810</v>
      </c>
      <c r="D1769" t="s">
        <v>66</v>
      </c>
      <c r="E1769">
        <v>120</v>
      </c>
      <c r="F1769" t="s">
        <v>149</v>
      </c>
      <c r="G1769" t="s">
        <v>248</v>
      </c>
      <c r="H1769">
        <v>0.125</v>
      </c>
      <c r="I1769">
        <v>2</v>
      </c>
      <c r="J1769">
        <v>2399.19995117</v>
      </c>
      <c r="K1769">
        <v>28</v>
      </c>
      <c r="L1769">
        <v>49</v>
      </c>
      <c r="M1769" t="s">
        <v>332</v>
      </c>
      <c r="N1769">
        <v>95</v>
      </c>
      <c r="O1769" t="s">
        <v>333</v>
      </c>
      <c r="P1769" t="s">
        <v>531</v>
      </c>
      <c r="Q1769" t="s">
        <v>868</v>
      </c>
      <c r="R1769" t="s">
        <v>954</v>
      </c>
      <c r="S1769" s="2">
        <v>43810</v>
      </c>
      <c r="T1769" t="s">
        <v>966</v>
      </c>
      <c r="U1769">
        <v>0</v>
      </c>
      <c r="V1769" t="s">
        <v>975</v>
      </c>
      <c r="X1769">
        <v>0</v>
      </c>
      <c r="AA1769">
        <v>1</v>
      </c>
      <c r="AB1769">
        <v>0</v>
      </c>
      <c r="AC1769" t="s">
        <v>1030</v>
      </c>
      <c r="AG1769">
        <v>0</v>
      </c>
      <c r="AI1769">
        <v>44.19007633</v>
      </c>
      <c r="AL1769">
        <v>-108.28210255</v>
      </c>
      <c r="AN1769" t="s">
        <v>1413</v>
      </c>
      <c r="AO1769">
        <v>2.654573412438239</v>
      </c>
      <c r="AP1769" t="s">
        <v>1519</v>
      </c>
      <c r="AQ1769">
        <v>2019</v>
      </c>
      <c r="AR1769">
        <v>39</v>
      </c>
    </row>
    <row r="1770" spans="1:44">
      <c r="A1770" t="s">
        <v>44</v>
      </c>
      <c r="C1770" s="2">
        <v>43810</v>
      </c>
      <c r="D1770" t="s">
        <v>66</v>
      </c>
      <c r="E1770">
        <v>120</v>
      </c>
      <c r="F1770" t="s">
        <v>149</v>
      </c>
      <c r="G1770" t="s">
        <v>248</v>
      </c>
      <c r="H1770">
        <v>0.125</v>
      </c>
      <c r="I1770">
        <v>2</v>
      </c>
      <c r="J1770">
        <v>2399.19995117</v>
      </c>
      <c r="K1770">
        <v>29</v>
      </c>
      <c r="L1770">
        <v>49</v>
      </c>
      <c r="M1770" t="s">
        <v>332</v>
      </c>
      <c r="N1770">
        <v>95</v>
      </c>
      <c r="O1770" t="s">
        <v>333</v>
      </c>
      <c r="P1770" t="s">
        <v>531</v>
      </c>
      <c r="Q1770" t="s">
        <v>868</v>
      </c>
      <c r="R1770" t="s">
        <v>954</v>
      </c>
      <c r="S1770" s="2">
        <v>43810</v>
      </c>
      <c r="T1770" t="s">
        <v>966</v>
      </c>
      <c r="U1770">
        <v>0</v>
      </c>
      <c r="V1770" t="s">
        <v>975</v>
      </c>
      <c r="X1770">
        <v>0</v>
      </c>
      <c r="AA1770">
        <v>1</v>
      </c>
      <c r="AB1770">
        <v>0</v>
      </c>
      <c r="AC1770" t="s">
        <v>1030</v>
      </c>
      <c r="AG1770">
        <v>0</v>
      </c>
      <c r="AI1770">
        <v>44.19007623</v>
      </c>
      <c r="AL1770">
        <v>-108.30219148</v>
      </c>
      <c r="AN1770" t="s">
        <v>1376</v>
      </c>
      <c r="AO1770">
        <v>2.502740511770841</v>
      </c>
      <c r="AP1770" t="s">
        <v>1525</v>
      </c>
      <c r="AQ1770">
        <v>2019</v>
      </c>
      <c r="AR1770">
        <v>39</v>
      </c>
    </row>
    <row r="1771" spans="1:44">
      <c r="A1771" t="s">
        <v>44</v>
      </c>
      <c r="C1771" s="2">
        <v>43810</v>
      </c>
      <c r="D1771" t="s">
        <v>66</v>
      </c>
      <c r="E1771">
        <v>120</v>
      </c>
      <c r="F1771" t="s">
        <v>149</v>
      </c>
      <c r="G1771" t="s">
        <v>248</v>
      </c>
      <c r="H1771">
        <v>0.125</v>
      </c>
      <c r="I1771">
        <v>2</v>
      </c>
      <c r="J1771">
        <v>2399.19995117</v>
      </c>
      <c r="K1771">
        <v>30</v>
      </c>
      <c r="L1771">
        <v>49</v>
      </c>
      <c r="M1771" t="s">
        <v>332</v>
      </c>
      <c r="N1771">
        <v>95</v>
      </c>
      <c r="O1771" t="s">
        <v>333</v>
      </c>
      <c r="P1771" t="s">
        <v>531</v>
      </c>
      <c r="Q1771" t="s">
        <v>868</v>
      </c>
      <c r="R1771" t="s">
        <v>954</v>
      </c>
      <c r="S1771" s="2">
        <v>43810</v>
      </c>
      <c r="T1771" t="s">
        <v>966</v>
      </c>
      <c r="U1771">
        <v>0</v>
      </c>
      <c r="V1771" t="s">
        <v>975</v>
      </c>
      <c r="X1771">
        <v>0</v>
      </c>
      <c r="AA1771">
        <v>1</v>
      </c>
      <c r="AB1771">
        <v>0</v>
      </c>
      <c r="AC1771" t="s">
        <v>1030</v>
      </c>
      <c r="AG1771">
        <v>0</v>
      </c>
      <c r="AI1771">
        <v>44.19002273</v>
      </c>
      <c r="AL1771">
        <v>-108.32234145</v>
      </c>
      <c r="AN1771" t="s">
        <v>1377</v>
      </c>
      <c r="AO1771">
        <v>2.732024856154163</v>
      </c>
      <c r="AP1771" t="s">
        <v>1521</v>
      </c>
      <c r="AQ1771">
        <v>2019</v>
      </c>
      <c r="AR1771">
        <v>39</v>
      </c>
    </row>
    <row r="1772" spans="1:44">
      <c r="A1772" t="s">
        <v>44</v>
      </c>
      <c r="C1772" s="2">
        <v>43810</v>
      </c>
      <c r="D1772" t="s">
        <v>66</v>
      </c>
      <c r="E1772">
        <v>120</v>
      </c>
      <c r="F1772" t="s">
        <v>149</v>
      </c>
      <c r="G1772" t="s">
        <v>248</v>
      </c>
      <c r="H1772">
        <v>0.125</v>
      </c>
      <c r="I1772">
        <v>2</v>
      </c>
      <c r="J1772">
        <v>2399.19995117</v>
      </c>
      <c r="K1772">
        <v>30</v>
      </c>
      <c r="L1772">
        <v>49</v>
      </c>
      <c r="M1772" t="s">
        <v>332</v>
      </c>
      <c r="N1772">
        <v>95</v>
      </c>
      <c r="O1772" t="s">
        <v>333</v>
      </c>
      <c r="P1772" t="s">
        <v>531</v>
      </c>
      <c r="Q1772" t="s">
        <v>868</v>
      </c>
      <c r="R1772" t="s">
        <v>954</v>
      </c>
      <c r="S1772" s="2">
        <v>43810</v>
      </c>
      <c r="T1772" t="s">
        <v>966</v>
      </c>
      <c r="U1772">
        <v>0</v>
      </c>
      <c r="V1772" t="s">
        <v>975</v>
      </c>
      <c r="X1772">
        <v>0</v>
      </c>
      <c r="AA1772">
        <v>1</v>
      </c>
      <c r="AB1772">
        <v>0</v>
      </c>
      <c r="AC1772" t="s">
        <v>1030</v>
      </c>
      <c r="AG1772">
        <v>0</v>
      </c>
      <c r="AI1772">
        <v>44.19002273</v>
      </c>
      <c r="AL1772">
        <v>-108.32234145</v>
      </c>
      <c r="AN1772" t="s">
        <v>1377</v>
      </c>
      <c r="AO1772">
        <v>2.732024856154163</v>
      </c>
      <c r="AP1772" t="s">
        <v>1521</v>
      </c>
      <c r="AQ1772">
        <v>2019</v>
      </c>
      <c r="AR1772">
        <v>39</v>
      </c>
    </row>
    <row r="1773" spans="1:44">
      <c r="A1773" t="s">
        <v>44</v>
      </c>
      <c r="C1773" s="2">
        <v>43810</v>
      </c>
      <c r="D1773" t="s">
        <v>66</v>
      </c>
      <c r="E1773">
        <v>120</v>
      </c>
      <c r="F1773" t="s">
        <v>149</v>
      </c>
      <c r="G1773" t="s">
        <v>248</v>
      </c>
      <c r="H1773">
        <v>0.125</v>
      </c>
      <c r="I1773">
        <v>2</v>
      </c>
      <c r="J1773">
        <v>2399.19995117</v>
      </c>
      <c r="K1773">
        <v>30</v>
      </c>
      <c r="L1773">
        <v>49</v>
      </c>
      <c r="M1773" t="s">
        <v>332</v>
      </c>
      <c r="N1773">
        <v>95</v>
      </c>
      <c r="O1773" t="s">
        <v>333</v>
      </c>
      <c r="P1773" t="s">
        <v>531</v>
      </c>
      <c r="Q1773" t="s">
        <v>868</v>
      </c>
      <c r="R1773" t="s">
        <v>954</v>
      </c>
      <c r="S1773" s="2">
        <v>43810</v>
      </c>
      <c r="T1773" t="s">
        <v>966</v>
      </c>
      <c r="U1773">
        <v>0</v>
      </c>
      <c r="V1773" t="s">
        <v>975</v>
      </c>
      <c r="X1773">
        <v>0</v>
      </c>
      <c r="AA1773">
        <v>1</v>
      </c>
      <c r="AB1773">
        <v>0</v>
      </c>
      <c r="AC1773" t="s">
        <v>1030</v>
      </c>
      <c r="AG1773">
        <v>0</v>
      </c>
      <c r="AI1773">
        <v>44.19002273</v>
      </c>
      <c r="AL1773">
        <v>-108.32234145</v>
      </c>
      <c r="AN1773" t="s">
        <v>1377</v>
      </c>
      <c r="AO1773">
        <v>2.732024856154163</v>
      </c>
      <c r="AP1773" t="s">
        <v>1521</v>
      </c>
      <c r="AQ1773">
        <v>2019</v>
      </c>
      <c r="AR1773">
        <v>39</v>
      </c>
    </row>
    <row r="1774" spans="1:44">
      <c r="A1774" t="s">
        <v>44</v>
      </c>
      <c r="C1774" s="2">
        <v>43782</v>
      </c>
      <c r="D1774" t="s">
        <v>81</v>
      </c>
      <c r="E1774">
        <v>60</v>
      </c>
      <c r="F1774" t="s">
        <v>156</v>
      </c>
      <c r="G1774" t="s">
        <v>280</v>
      </c>
      <c r="H1774">
        <v>0.1667</v>
      </c>
      <c r="I1774">
        <v>640</v>
      </c>
      <c r="J1774">
        <v>640</v>
      </c>
      <c r="K1774">
        <v>16</v>
      </c>
      <c r="L1774">
        <v>48</v>
      </c>
      <c r="M1774" t="s">
        <v>332</v>
      </c>
      <c r="N1774">
        <v>95</v>
      </c>
      <c r="O1774" t="s">
        <v>333</v>
      </c>
      <c r="P1774" t="s">
        <v>378</v>
      </c>
      <c r="Q1774" t="s">
        <v>888</v>
      </c>
      <c r="R1774" t="s">
        <v>954</v>
      </c>
      <c r="S1774" s="2">
        <v>43782</v>
      </c>
      <c r="T1774" t="s">
        <v>965</v>
      </c>
      <c r="U1774">
        <v>0</v>
      </c>
      <c r="V1774" t="s">
        <v>975</v>
      </c>
      <c r="X1774">
        <v>0</v>
      </c>
      <c r="AA1774">
        <v>0</v>
      </c>
      <c r="AB1774">
        <v>1</v>
      </c>
      <c r="AC1774" t="s">
        <v>1025</v>
      </c>
      <c r="AG1774">
        <v>0</v>
      </c>
      <c r="AI1774">
        <v>44.13200144</v>
      </c>
      <c r="AL1774">
        <v>-108.26008255</v>
      </c>
      <c r="AN1774" t="s">
        <v>1410</v>
      </c>
      <c r="AO1774">
        <v>1.586583981134454</v>
      </c>
      <c r="AP1774" t="s">
        <v>1523</v>
      </c>
      <c r="AQ1774">
        <v>2019</v>
      </c>
      <c r="AR1774">
        <v>38</v>
      </c>
    </row>
    <row r="1775" spans="1:44">
      <c r="A1775" t="s">
        <v>44</v>
      </c>
      <c r="C1775" s="2">
        <v>43810</v>
      </c>
      <c r="D1775" t="s">
        <v>66</v>
      </c>
      <c r="E1775">
        <v>120</v>
      </c>
      <c r="F1775" t="s">
        <v>149</v>
      </c>
      <c r="G1775" t="s">
        <v>248</v>
      </c>
      <c r="H1775">
        <v>0.125</v>
      </c>
      <c r="I1775">
        <v>2</v>
      </c>
      <c r="J1775">
        <v>2237.04003906</v>
      </c>
      <c r="K1775">
        <v>26</v>
      </c>
      <c r="L1775">
        <v>49</v>
      </c>
      <c r="M1775" t="s">
        <v>332</v>
      </c>
      <c r="N1775">
        <v>95</v>
      </c>
      <c r="O1775" t="s">
        <v>333</v>
      </c>
      <c r="P1775" t="s">
        <v>433</v>
      </c>
      <c r="Q1775" t="s">
        <v>752</v>
      </c>
      <c r="R1775" t="s">
        <v>954</v>
      </c>
      <c r="S1775" s="2">
        <v>43810</v>
      </c>
      <c r="T1775" t="s">
        <v>966</v>
      </c>
      <c r="U1775">
        <v>0</v>
      </c>
      <c r="V1775" t="s">
        <v>975</v>
      </c>
      <c r="X1775">
        <v>0</v>
      </c>
      <c r="AA1775">
        <v>1</v>
      </c>
      <c r="AB1775">
        <v>0</v>
      </c>
      <c r="AC1775" t="s">
        <v>1030</v>
      </c>
      <c r="AG1775">
        <v>0</v>
      </c>
      <c r="AI1775">
        <v>44.19006129</v>
      </c>
      <c r="AL1775">
        <v>-108.24177216</v>
      </c>
      <c r="AN1775" t="s">
        <v>1414</v>
      </c>
      <c r="AO1775">
        <v>2.867946826205536</v>
      </c>
      <c r="AP1775" t="s">
        <v>1519</v>
      </c>
      <c r="AQ1775">
        <v>2019</v>
      </c>
      <c r="AR1775">
        <v>38</v>
      </c>
    </row>
    <row r="1776" spans="1:44">
      <c r="A1776" t="s">
        <v>44</v>
      </c>
      <c r="C1776" s="2">
        <v>43726</v>
      </c>
      <c r="D1776" t="s">
        <v>54</v>
      </c>
      <c r="E1776">
        <v>120</v>
      </c>
      <c r="F1776" t="s">
        <v>149</v>
      </c>
      <c r="G1776" t="s">
        <v>285</v>
      </c>
      <c r="H1776">
        <v>0.125</v>
      </c>
      <c r="I1776">
        <v>2</v>
      </c>
      <c r="J1776">
        <v>2352.86010742</v>
      </c>
      <c r="K1776">
        <v>33</v>
      </c>
      <c r="L1776">
        <v>49</v>
      </c>
      <c r="M1776" t="s">
        <v>332</v>
      </c>
      <c r="N1776">
        <v>95</v>
      </c>
      <c r="O1776" t="s">
        <v>333</v>
      </c>
      <c r="P1776" t="s">
        <v>434</v>
      </c>
      <c r="Q1776" t="s">
        <v>753</v>
      </c>
      <c r="R1776" t="s">
        <v>954</v>
      </c>
      <c r="S1776" s="2">
        <v>43726</v>
      </c>
      <c r="T1776" t="s">
        <v>966</v>
      </c>
      <c r="U1776">
        <v>0</v>
      </c>
      <c r="V1776" t="s">
        <v>975</v>
      </c>
      <c r="X1776">
        <v>0</v>
      </c>
      <c r="AA1776">
        <v>1</v>
      </c>
      <c r="AB1776">
        <v>0</v>
      </c>
      <c r="AC1776" t="s">
        <v>1031</v>
      </c>
      <c r="AG1776">
        <v>0</v>
      </c>
      <c r="AI1776">
        <v>44.17557284</v>
      </c>
      <c r="AL1776">
        <v>-108.28211762</v>
      </c>
      <c r="AN1776" t="s">
        <v>1411</v>
      </c>
      <c r="AO1776">
        <v>1.618187092677754</v>
      </c>
      <c r="AP1776" t="s">
        <v>1521</v>
      </c>
      <c r="AQ1776">
        <v>2019</v>
      </c>
      <c r="AR1776">
        <v>38</v>
      </c>
    </row>
    <row r="1777" spans="1:44">
      <c r="A1777" t="s">
        <v>44</v>
      </c>
      <c r="C1777" s="2">
        <v>43726</v>
      </c>
      <c r="D1777" t="s">
        <v>54</v>
      </c>
      <c r="E1777">
        <v>120</v>
      </c>
      <c r="F1777" t="s">
        <v>149</v>
      </c>
      <c r="G1777" t="s">
        <v>285</v>
      </c>
      <c r="H1777">
        <v>0.125</v>
      </c>
      <c r="I1777">
        <v>2</v>
      </c>
      <c r="J1777">
        <v>2352.86010742</v>
      </c>
      <c r="K1777">
        <v>34</v>
      </c>
      <c r="L1777">
        <v>49</v>
      </c>
      <c r="M1777" t="s">
        <v>332</v>
      </c>
      <c r="N1777">
        <v>95</v>
      </c>
      <c r="O1777" t="s">
        <v>333</v>
      </c>
      <c r="P1777" t="s">
        <v>434</v>
      </c>
      <c r="Q1777" t="s">
        <v>753</v>
      </c>
      <c r="R1777" t="s">
        <v>954</v>
      </c>
      <c r="S1777" s="2">
        <v>43726</v>
      </c>
      <c r="T1777" t="s">
        <v>966</v>
      </c>
      <c r="U1777">
        <v>0</v>
      </c>
      <c r="V1777" t="s">
        <v>975</v>
      </c>
      <c r="X1777">
        <v>0</v>
      </c>
      <c r="AA1777">
        <v>1</v>
      </c>
      <c r="AB1777">
        <v>0</v>
      </c>
      <c r="AC1777" t="s">
        <v>1031</v>
      </c>
      <c r="AG1777">
        <v>0</v>
      </c>
      <c r="AI1777">
        <v>44.17558057</v>
      </c>
      <c r="AL1777">
        <v>-108.26196002</v>
      </c>
      <c r="AN1777" t="s">
        <v>1412</v>
      </c>
      <c r="AO1777">
        <v>1.553661826370129</v>
      </c>
      <c r="AP1777" t="s">
        <v>1519</v>
      </c>
      <c r="AQ1777">
        <v>2019</v>
      </c>
      <c r="AR1777">
        <v>38</v>
      </c>
    </row>
    <row r="1778" spans="1:44">
      <c r="A1778" t="s">
        <v>44</v>
      </c>
      <c r="C1778" s="2">
        <v>43726</v>
      </c>
      <c r="D1778" t="s">
        <v>54</v>
      </c>
      <c r="E1778">
        <v>120</v>
      </c>
      <c r="F1778" t="s">
        <v>149</v>
      </c>
      <c r="G1778" t="s">
        <v>285</v>
      </c>
      <c r="H1778">
        <v>0.125</v>
      </c>
      <c r="I1778">
        <v>2</v>
      </c>
      <c r="J1778">
        <v>2352.86010742</v>
      </c>
      <c r="K1778">
        <v>33</v>
      </c>
      <c r="L1778">
        <v>49</v>
      </c>
      <c r="M1778" t="s">
        <v>332</v>
      </c>
      <c r="N1778">
        <v>95</v>
      </c>
      <c r="O1778" t="s">
        <v>333</v>
      </c>
      <c r="P1778" t="s">
        <v>434</v>
      </c>
      <c r="Q1778" t="s">
        <v>753</v>
      </c>
      <c r="R1778" t="s">
        <v>954</v>
      </c>
      <c r="S1778" s="2">
        <v>43726</v>
      </c>
      <c r="T1778" t="s">
        <v>966</v>
      </c>
      <c r="U1778">
        <v>0</v>
      </c>
      <c r="V1778" t="s">
        <v>975</v>
      </c>
      <c r="X1778">
        <v>0</v>
      </c>
      <c r="AA1778">
        <v>1</v>
      </c>
      <c r="AB1778">
        <v>0</v>
      </c>
      <c r="AC1778" t="s">
        <v>1031</v>
      </c>
      <c r="AG1778">
        <v>0</v>
      </c>
      <c r="AI1778">
        <v>44.17557284</v>
      </c>
      <c r="AL1778">
        <v>-108.28211762</v>
      </c>
      <c r="AN1778" t="s">
        <v>1411</v>
      </c>
      <c r="AO1778">
        <v>1.618187092677754</v>
      </c>
      <c r="AP1778" t="s">
        <v>1521</v>
      </c>
      <c r="AQ1778">
        <v>2019</v>
      </c>
      <c r="AR1778">
        <v>38</v>
      </c>
    </row>
    <row r="1779" spans="1:44">
      <c r="A1779" t="s">
        <v>44</v>
      </c>
      <c r="C1779" s="2">
        <v>43726</v>
      </c>
      <c r="D1779" t="s">
        <v>54</v>
      </c>
      <c r="E1779">
        <v>120</v>
      </c>
      <c r="F1779" t="s">
        <v>149</v>
      </c>
      <c r="G1779" t="s">
        <v>285</v>
      </c>
      <c r="H1779">
        <v>0.125</v>
      </c>
      <c r="I1779">
        <v>2</v>
      </c>
      <c r="J1779">
        <v>2352.86010742</v>
      </c>
      <c r="K1779">
        <v>35</v>
      </c>
      <c r="L1779">
        <v>49</v>
      </c>
      <c r="M1779" t="s">
        <v>332</v>
      </c>
      <c r="N1779">
        <v>95</v>
      </c>
      <c r="O1779" t="s">
        <v>333</v>
      </c>
      <c r="P1779" t="s">
        <v>434</v>
      </c>
      <c r="Q1779" t="s">
        <v>753</v>
      </c>
      <c r="R1779" t="s">
        <v>954</v>
      </c>
      <c r="S1779" s="2">
        <v>43726</v>
      </c>
      <c r="T1779" t="s">
        <v>966</v>
      </c>
      <c r="U1779">
        <v>0</v>
      </c>
      <c r="V1779" t="s">
        <v>975</v>
      </c>
      <c r="X1779">
        <v>0</v>
      </c>
      <c r="AA1779">
        <v>1</v>
      </c>
      <c r="AB1779">
        <v>0</v>
      </c>
      <c r="AC1779" t="s">
        <v>1031</v>
      </c>
      <c r="AG1779">
        <v>0</v>
      </c>
      <c r="AI1779">
        <v>44.1755349</v>
      </c>
      <c r="AL1779">
        <v>-108.24181775</v>
      </c>
      <c r="AN1779" t="s">
        <v>1262</v>
      </c>
      <c r="AO1779">
        <v>2.050626949197329</v>
      </c>
      <c r="AP1779" t="s">
        <v>1519</v>
      </c>
      <c r="AQ1779">
        <v>2019</v>
      </c>
      <c r="AR1779">
        <v>38</v>
      </c>
    </row>
    <row r="1780" spans="1:44">
      <c r="A1780" t="s">
        <v>44</v>
      </c>
      <c r="C1780" s="2">
        <v>43726</v>
      </c>
      <c r="D1780" t="s">
        <v>54</v>
      </c>
      <c r="E1780">
        <v>120</v>
      </c>
      <c r="F1780" t="s">
        <v>149</v>
      </c>
      <c r="G1780" t="s">
        <v>285</v>
      </c>
      <c r="H1780">
        <v>0.125</v>
      </c>
      <c r="I1780">
        <v>2</v>
      </c>
      <c r="J1780">
        <v>2352.86010742</v>
      </c>
      <c r="K1780">
        <v>34</v>
      </c>
      <c r="L1780">
        <v>49</v>
      </c>
      <c r="M1780" t="s">
        <v>332</v>
      </c>
      <c r="N1780">
        <v>95</v>
      </c>
      <c r="O1780" t="s">
        <v>333</v>
      </c>
      <c r="P1780" t="s">
        <v>434</v>
      </c>
      <c r="Q1780" t="s">
        <v>753</v>
      </c>
      <c r="R1780" t="s">
        <v>954</v>
      </c>
      <c r="S1780" s="2">
        <v>43726</v>
      </c>
      <c r="T1780" t="s">
        <v>966</v>
      </c>
      <c r="U1780">
        <v>0</v>
      </c>
      <c r="V1780" t="s">
        <v>975</v>
      </c>
      <c r="X1780">
        <v>0</v>
      </c>
      <c r="AA1780">
        <v>1</v>
      </c>
      <c r="AB1780">
        <v>0</v>
      </c>
      <c r="AC1780" t="s">
        <v>1031</v>
      </c>
      <c r="AG1780">
        <v>0</v>
      </c>
      <c r="AI1780">
        <v>44.17558057</v>
      </c>
      <c r="AL1780">
        <v>-108.26196002</v>
      </c>
      <c r="AN1780" t="s">
        <v>1412</v>
      </c>
      <c r="AO1780">
        <v>1.553661826370129</v>
      </c>
      <c r="AP1780" t="s">
        <v>1519</v>
      </c>
      <c r="AQ1780">
        <v>2019</v>
      </c>
      <c r="AR1780">
        <v>38</v>
      </c>
    </row>
    <row r="1781" spans="1:44">
      <c r="A1781" t="s">
        <v>44</v>
      </c>
      <c r="C1781" s="2">
        <v>43726</v>
      </c>
      <c r="D1781" t="s">
        <v>54</v>
      </c>
      <c r="E1781">
        <v>120</v>
      </c>
      <c r="F1781" t="s">
        <v>149</v>
      </c>
      <c r="G1781" t="s">
        <v>285</v>
      </c>
      <c r="H1781">
        <v>0.125</v>
      </c>
      <c r="I1781">
        <v>2</v>
      </c>
      <c r="J1781">
        <v>2352.86010742</v>
      </c>
      <c r="K1781">
        <v>35</v>
      </c>
      <c r="L1781">
        <v>49</v>
      </c>
      <c r="M1781" t="s">
        <v>332</v>
      </c>
      <c r="N1781">
        <v>95</v>
      </c>
      <c r="O1781" t="s">
        <v>333</v>
      </c>
      <c r="P1781" t="s">
        <v>434</v>
      </c>
      <c r="Q1781" t="s">
        <v>753</v>
      </c>
      <c r="R1781" t="s">
        <v>954</v>
      </c>
      <c r="S1781" s="2">
        <v>43726</v>
      </c>
      <c r="T1781" t="s">
        <v>966</v>
      </c>
      <c r="U1781">
        <v>0</v>
      </c>
      <c r="V1781" t="s">
        <v>975</v>
      </c>
      <c r="X1781">
        <v>0</v>
      </c>
      <c r="AA1781">
        <v>1</v>
      </c>
      <c r="AB1781">
        <v>0</v>
      </c>
      <c r="AC1781" t="s">
        <v>1031</v>
      </c>
      <c r="AG1781">
        <v>0</v>
      </c>
      <c r="AI1781">
        <v>44.1755349</v>
      </c>
      <c r="AL1781">
        <v>-108.24181775</v>
      </c>
      <c r="AN1781" t="s">
        <v>1262</v>
      </c>
      <c r="AO1781">
        <v>2.050626949197329</v>
      </c>
      <c r="AP1781" t="s">
        <v>1519</v>
      </c>
      <c r="AQ1781">
        <v>2019</v>
      </c>
      <c r="AR1781">
        <v>38</v>
      </c>
    </row>
    <row r="1782" spans="1:44">
      <c r="A1782" t="s">
        <v>44</v>
      </c>
      <c r="C1782" s="2">
        <v>43726</v>
      </c>
      <c r="D1782" t="s">
        <v>54</v>
      </c>
      <c r="E1782">
        <v>120</v>
      </c>
      <c r="F1782" t="s">
        <v>149</v>
      </c>
      <c r="G1782" t="s">
        <v>285</v>
      </c>
      <c r="H1782">
        <v>0.125</v>
      </c>
      <c r="I1782">
        <v>2</v>
      </c>
      <c r="J1782">
        <v>2352.86010742</v>
      </c>
      <c r="K1782">
        <v>33</v>
      </c>
      <c r="L1782">
        <v>49</v>
      </c>
      <c r="M1782" t="s">
        <v>332</v>
      </c>
      <c r="N1782">
        <v>95</v>
      </c>
      <c r="O1782" t="s">
        <v>333</v>
      </c>
      <c r="P1782" t="s">
        <v>434</v>
      </c>
      <c r="Q1782" t="s">
        <v>753</v>
      </c>
      <c r="R1782" t="s">
        <v>954</v>
      </c>
      <c r="S1782" s="2">
        <v>43726</v>
      </c>
      <c r="T1782" t="s">
        <v>966</v>
      </c>
      <c r="U1782">
        <v>0</v>
      </c>
      <c r="V1782" t="s">
        <v>975</v>
      </c>
      <c r="X1782">
        <v>0</v>
      </c>
      <c r="AA1782">
        <v>1</v>
      </c>
      <c r="AB1782">
        <v>0</v>
      </c>
      <c r="AC1782" t="s">
        <v>1031</v>
      </c>
      <c r="AG1782">
        <v>0</v>
      </c>
      <c r="AI1782">
        <v>44.17557284</v>
      </c>
      <c r="AL1782">
        <v>-108.28211762</v>
      </c>
      <c r="AN1782" t="s">
        <v>1411</v>
      </c>
      <c r="AO1782">
        <v>1.618187092677754</v>
      </c>
      <c r="AP1782" t="s">
        <v>1521</v>
      </c>
      <c r="AQ1782">
        <v>2019</v>
      </c>
      <c r="AR1782">
        <v>38</v>
      </c>
    </row>
    <row r="1783" spans="1:44">
      <c r="A1783" t="s">
        <v>44</v>
      </c>
      <c r="C1783" s="2">
        <v>43726</v>
      </c>
      <c r="D1783" t="s">
        <v>54</v>
      </c>
      <c r="E1783">
        <v>120</v>
      </c>
      <c r="F1783" t="s">
        <v>149</v>
      </c>
      <c r="G1783" t="s">
        <v>285</v>
      </c>
      <c r="H1783">
        <v>0.125</v>
      </c>
      <c r="I1783">
        <v>2</v>
      </c>
      <c r="J1783">
        <v>2352.86010742</v>
      </c>
      <c r="K1783">
        <v>35</v>
      </c>
      <c r="L1783">
        <v>49</v>
      </c>
      <c r="M1783" t="s">
        <v>332</v>
      </c>
      <c r="N1783">
        <v>95</v>
      </c>
      <c r="O1783" t="s">
        <v>333</v>
      </c>
      <c r="P1783" t="s">
        <v>434</v>
      </c>
      <c r="Q1783" t="s">
        <v>753</v>
      </c>
      <c r="R1783" t="s">
        <v>954</v>
      </c>
      <c r="S1783" s="2">
        <v>43726</v>
      </c>
      <c r="T1783" t="s">
        <v>966</v>
      </c>
      <c r="U1783">
        <v>0</v>
      </c>
      <c r="V1783" t="s">
        <v>975</v>
      </c>
      <c r="X1783">
        <v>0</v>
      </c>
      <c r="AA1783">
        <v>1</v>
      </c>
      <c r="AB1783">
        <v>0</v>
      </c>
      <c r="AC1783" t="s">
        <v>1031</v>
      </c>
      <c r="AG1783">
        <v>0</v>
      </c>
      <c r="AI1783">
        <v>44.1755349</v>
      </c>
      <c r="AL1783">
        <v>-108.24181775</v>
      </c>
      <c r="AN1783" t="s">
        <v>1262</v>
      </c>
      <c r="AO1783">
        <v>2.050626949197329</v>
      </c>
      <c r="AP1783" t="s">
        <v>1519</v>
      </c>
      <c r="AQ1783">
        <v>2019</v>
      </c>
      <c r="AR1783">
        <v>38</v>
      </c>
    </row>
    <row r="1784" spans="1:44">
      <c r="A1784" t="s">
        <v>44</v>
      </c>
      <c r="C1784" s="2">
        <v>43726</v>
      </c>
      <c r="D1784" t="s">
        <v>54</v>
      </c>
      <c r="E1784">
        <v>120</v>
      </c>
      <c r="F1784" t="s">
        <v>149</v>
      </c>
      <c r="G1784" t="s">
        <v>285</v>
      </c>
      <c r="H1784">
        <v>0.125</v>
      </c>
      <c r="I1784">
        <v>2</v>
      </c>
      <c r="J1784">
        <v>2352.86010742</v>
      </c>
      <c r="K1784">
        <v>34</v>
      </c>
      <c r="L1784">
        <v>49</v>
      </c>
      <c r="M1784" t="s">
        <v>332</v>
      </c>
      <c r="N1784">
        <v>95</v>
      </c>
      <c r="O1784" t="s">
        <v>333</v>
      </c>
      <c r="P1784" t="s">
        <v>434</v>
      </c>
      <c r="Q1784" t="s">
        <v>753</v>
      </c>
      <c r="R1784" t="s">
        <v>954</v>
      </c>
      <c r="S1784" s="2">
        <v>43726</v>
      </c>
      <c r="T1784" t="s">
        <v>966</v>
      </c>
      <c r="U1784">
        <v>0</v>
      </c>
      <c r="V1784" t="s">
        <v>975</v>
      </c>
      <c r="X1784">
        <v>0</v>
      </c>
      <c r="AA1784">
        <v>1</v>
      </c>
      <c r="AB1784">
        <v>0</v>
      </c>
      <c r="AC1784" t="s">
        <v>1031</v>
      </c>
      <c r="AG1784">
        <v>0</v>
      </c>
      <c r="AI1784">
        <v>44.17558057</v>
      </c>
      <c r="AL1784">
        <v>-108.26196002</v>
      </c>
      <c r="AN1784" t="s">
        <v>1412</v>
      </c>
      <c r="AO1784">
        <v>1.553661826370129</v>
      </c>
      <c r="AP1784" t="s">
        <v>1519</v>
      </c>
      <c r="AQ1784">
        <v>2019</v>
      </c>
      <c r="AR1784">
        <v>38</v>
      </c>
    </row>
    <row r="1785" spans="1:44">
      <c r="A1785" t="s">
        <v>44</v>
      </c>
      <c r="C1785" s="2">
        <v>43810</v>
      </c>
      <c r="D1785" t="s">
        <v>66</v>
      </c>
      <c r="E1785">
        <v>120</v>
      </c>
      <c r="F1785" t="s">
        <v>149</v>
      </c>
      <c r="G1785" t="s">
        <v>248</v>
      </c>
      <c r="H1785">
        <v>0.125</v>
      </c>
      <c r="I1785">
        <v>2</v>
      </c>
      <c r="J1785">
        <v>2399.19995117</v>
      </c>
      <c r="K1785">
        <v>28</v>
      </c>
      <c r="L1785">
        <v>49</v>
      </c>
      <c r="M1785" t="s">
        <v>332</v>
      </c>
      <c r="N1785">
        <v>95</v>
      </c>
      <c r="O1785" t="s">
        <v>333</v>
      </c>
      <c r="P1785" t="s">
        <v>531</v>
      </c>
      <c r="Q1785" t="s">
        <v>868</v>
      </c>
      <c r="R1785" t="s">
        <v>954</v>
      </c>
      <c r="S1785" s="2">
        <v>43810</v>
      </c>
      <c r="T1785" t="s">
        <v>966</v>
      </c>
      <c r="U1785">
        <v>0</v>
      </c>
      <c r="V1785" t="s">
        <v>975</v>
      </c>
      <c r="X1785">
        <v>0</v>
      </c>
      <c r="AA1785">
        <v>1</v>
      </c>
      <c r="AB1785">
        <v>0</v>
      </c>
      <c r="AC1785" t="s">
        <v>1030</v>
      </c>
      <c r="AG1785">
        <v>0</v>
      </c>
      <c r="AI1785">
        <v>44.19007633</v>
      </c>
      <c r="AL1785">
        <v>-108.28210255</v>
      </c>
      <c r="AN1785" t="s">
        <v>1413</v>
      </c>
      <c r="AO1785">
        <v>2.574711055382273</v>
      </c>
      <c r="AP1785" t="s">
        <v>1521</v>
      </c>
      <c r="AQ1785">
        <v>2019</v>
      </c>
      <c r="AR1785">
        <v>38</v>
      </c>
    </row>
    <row r="1786" spans="1:44">
      <c r="A1786" t="s">
        <v>44</v>
      </c>
      <c r="C1786" s="2">
        <v>43810</v>
      </c>
      <c r="D1786" t="s">
        <v>66</v>
      </c>
      <c r="E1786">
        <v>120</v>
      </c>
      <c r="F1786" t="s">
        <v>149</v>
      </c>
      <c r="G1786" t="s">
        <v>248</v>
      </c>
      <c r="H1786">
        <v>0.125</v>
      </c>
      <c r="I1786">
        <v>2</v>
      </c>
      <c r="J1786">
        <v>2399.19995117</v>
      </c>
      <c r="K1786">
        <v>27</v>
      </c>
      <c r="L1786">
        <v>49</v>
      </c>
      <c r="M1786" t="s">
        <v>332</v>
      </c>
      <c r="N1786">
        <v>95</v>
      </c>
      <c r="O1786" t="s">
        <v>333</v>
      </c>
      <c r="P1786" t="s">
        <v>531</v>
      </c>
      <c r="Q1786" t="s">
        <v>868</v>
      </c>
      <c r="R1786" t="s">
        <v>954</v>
      </c>
      <c r="S1786" s="2">
        <v>43810</v>
      </c>
      <c r="T1786" t="s">
        <v>966</v>
      </c>
      <c r="U1786">
        <v>0</v>
      </c>
      <c r="V1786" t="s">
        <v>975</v>
      </c>
      <c r="X1786">
        <v>0</v>
      </c>
      <c r="AA1786">
        <v>1</v>
      </c>
      <c r="AB1786">
        <v>0</v>
      </c>
      <c r="AC1786" t="s">
        <v>1030</v>
      </c>
      <c r="AG1786">
        <v>0</v>
      </c>
      <c r="AI1786">
        <v>44.19008406</v>
      </c>
      <c r="AL1786">
        <v>-108.26193732</v>
      </c>
      <c r="AN1786" t="s">
        <v>1415</v>
      </c>
      <c r="AO1786">
        <v>2.535223065172459</v>
      </c>
      <c r="AP1786" t="s">
        <v>1519</v>
      </c>
      <c r="AQ1786">
        <v>2019</v>
      </c>
      <c r="AR1786">
        <v>38</v>
      </c>
    </row>
    <row r="1787" spans="1:44">
      <c r="A1787" t="s">
        <v>44</v>
      </c>
      <c r="C1787" s="2">
        <v>43810</v>
      </c>
      <c r="D1787" t="s">
        <v>66</v>
      </c>
      <c r="E1787">
        <v>120</v>
      </c>
      <c r="F1787" t="s">
        <v>149</v>
      </c>
      <c r="G1787" t="s">
        <v>248</v>
      </c>
      <c r="H1787">
        <v>0.125</v>
      </c>
      <c r="I1787">
        <v>2</v>
      </c>
      <c r="J1787">
        <v>2399.19995117</v>
      </c>
      <c r="K1787">
        <v>29</v>
      </c>
      <c r="L1787">
        <v>49</v>
      </c>
      <c r="M1787" t="s">
        <v>332</v>
      </c>
      <c r="N1787">
        <v>95</v>
      </c>
      <c r="O1787" t="s">
        <v>333</v>
      </c>
      <c r="P1787" t="s">
        <v>531</v>
      </c>
      <c r="Q1787" t="s">
        <v>868</v>
      </c>
      <c r="R1787" t="s">
        <v>954</v>
      </c>
      <c r="S1787" s="2">
        <v>43810</v>
      </c>
      <c r="T1787" t="s">
        <v>966</v>
      </c>
      <c r="U1787">
        <v>0</v>
      </c>
      <c r="V1787" t="s">
        <v>975</v>
      </c>
      <c r="X1787">
        <v>0</v>
      </c>
      <c r="AA1787">
        <v>1</v>
      </c>
      <c r="AB1787">
        <v>0</v>
      </c>
      <c r="AC1787" t="s">
        <v>1030</v>
      </c>
      <c r="AG1787">
        <v>0</v>
      </c>
      <c r="AI1787">
        <v>44.19007623</v>
      </c>
      <c r="AL1787">
        <v>-108.30219148</v>
      </c>
      <c r="AN1787" t="s">
        <v>1376</v>
      </c>
      <c r="AO1787">
        <v>2.971792462042356</v>
      </c>
      <c r="AP1787" t="s">
        <v>1521</v>
      </c>
      <c r="AQ1787">
        <v>2019</v>
      </c>
      <c r="AR1787">
        <v>38</v>
      </c>
    </row>
    <row r="1788" spans="1:44">
      <c r="A1788" t="s">
        <v>44</v>
      </c>
      <c r="C1788" s="2">
        <v>43810</v>
      </c>
      <c r="D1788" t="s">
        <v>66</v>
      </c>
      <c r="E1788">
        <v>120</v>
      </c>
      <c r="F1788" t="s">
        <v>149</v>
      </c>
      <c r="G1788" t="s">
        <v>248</v>
      </c>
      <c r="H1788">
        <v>0.125</v>
      </c>
      <c r="I1788">
        <v>2</v>
      </c>
      <c r="J1788">
        <v>2399.19995117</v>
      </c>
      <c r="K1788">
        <v>27</v>
      </c>
      <c r="L1788">
        <v>49</v>
      </c>
      <c r="M1788" t="s">
        <v>332</v>
      </c>
      <c r="N1788">
        <v>95</v>
      </c>
      <c r="O1788" t="s">
        <v>333</v>
      </c>
      <c r="P1788" t="s">
        <v>531</v>
      </c>
      <c r="Q1788" t="s">
        <v>868</v>
      </c>
      <c r="R1788" t="s">
        <v>954</v>
      </c>
      <c r="S1788" s="2">
        <v>43810</v>
      </c>
      <c r="T1788" t="s">
        <v>966</v>
      </c>
      <c r="U1788">
        <v>0</v>
      </c>
      <c r="V1788" t="s">
        <v>975</v>
      </c>
      <c r="X1788">
        <v>0</v>
      </c>
      <c r="AA1788">
        <v>1</v>
      </c>
      <c r="AB1788">
        <v>0</v>
      </c>
      <c r="AC1788" t="s">
        <v>1030</v>
      </c>
      <c r="AG1788">
        <v>0</v>
      </c>
      <c r="AI1788">
        <v>44.19008406</v>
      </c>
      <c r="AL1788">
        <v>-108.26193732</v>
      </c>
      <c r="AN1788" t="s">
        <v>1415</v>
      </c>
      <c r="AO1788">
        <v>2.535223065172459</v>
      </c>
      <c r="AP1788" t="s">
        <v>1519</v>
      </c>
      <c r="AQ1788">
        <v>2019</v>
      </c>
      <c r="AR1788">
        <v>38</v>
      </c>
    </row>
    <row r="1789" spans="1:44">
      <c r="A1789" t="s">
        <v>44</v>
      </c>
      <c r="C1789" s="2">
        <v>43782</v>
      </c>
      <c r="D1789" t="s">
        <v>81</v>
      </c>
      <c r="E1789">
        <v>60</v>
      </c>
      <c r="F1789" t="s">
        <v>156</v>
      </c>
      <c r="G1789" t="s">
        <v>280</v>
      </c>
      <c r="H1789">
        <v>0.1667</v>
      </c>
      <c r="I1789">
        <v>640</v>
      </c>
      <c r="J1789">
        <v>640</v>
      </c>
      <c r="K1789">
        <v>16</v>
      </c>
      <c r="L1789">
        <v>48</v>
      </c>
      <c r="M1789" t="s">
        <v>332</v>
      </c>
      <c r="N1789">
        <v>95</v>
      </c>
      <c r="O1789" t="s">
        <v>333</v>
      </c>
      <c r="P1789" t="s">
        <v>378</v>
      </c>
      <c r="Q1789" t="s">
        <v>888</v>
      </c>
      <c r="R1789" t="s">
        <v>954</v>
      </c>
      <c r="S1789" s="2">
        <v>43782</v>
      </c>
      <c r="T1789" t="s">
        <v>965</v>
      </c>
      <c r="U1789">
        <v>0</v>
      </c>
      <c r="V1789" t="s">
        <v>975</v>
      </c>
      <c r="X1789">
        <v>0</v>
      </c>
      <c r="AA1789">
        <v>0</v>
      </c>
      <c r="AB1789">
        <v>1</v>
      </c>
      <c r="AC1789" t="s">
        <v>1025</v>
      </c>
      <c r="AG1789">
        <v>0</v>
      </c>
      <c r="AI1789">
        <v>44.13200144</v>
      </c>
      <c r="AL1789">
        <v>-108.26008255</v>
      </c>
      <c r="AN1789" t="s">
        <v>1410</v>
      </c>
      <c r="AO1789">
        <v>2.127736340245981</v>
      </c>
      <c r="AP1789" t="s">
        <v>1522</v>
      </c>
      <c r="AQ1789">
        <v>2019</v>
      </c>
      <c r="AR1789">
        <v>37</v>
      </c>
    </row>
    <row r="1790" spans="1:44">
      <c r="A1790" t="s">
        <v>44</v>
      </c>
      <c r="C1790" s="2">
        <v>43361</v>
      </c>
      <c r="D1790" t="s">
        <v>103</v>
      </c>
      <c r="E1790">
        <v>120</v>
      </c>
      <c r="F1790" t="s">
        <v>149</v>
      </c>
      <c r="G1790" t="s">
        <v>268</v>
      </c>
      <c r="H1790">
        <v>0.125</v>
      </c>
      <c r="I1790">
        <v>27</v>
      </c>
      <c r="J1790">
        <v>2080</v>
      </c>
      <c r="K1790">
        <v>32</v>
      </c>
      <c r="L1790">
        <v>49</v>
      </c>
      <c r="M1790" t="s">
        <v>332</v>
      </c>
      <c r="N1790">
        <v>94</v>
      </c>
      <c r="O1790" t="s">
        <v>333</v>
      </c>
      <c r="P1790" t="s">
        <v>432</v>
      </c>
      <c r="Q1790" t="s">
        <v>751</v>
      </c>
      <c r="R1790" t="s">
        <v>954</v>
      </c>
      <c r="S1790" s="2">
        <v>43361</v>
      </c>
      <c r="T1790" t="s">
        <v>966</v>
      </c>
      <c r="U1790">
        <v>0</v>
      </c>
      <c r="V1790" t="s">
        <v>975</v>
      </c>
      <c r="X1790">
        <v>0</v>
      </c>
      <c r="AA1790">
        <v>1</v>
      </c>
      <c r="AB1790">
        <v>0</v>
      </c>
      <c r="AC1790" t="s">
        <v>1005</v>
      </c>
      <c r="AG1790">
        <v>0</v>
      </c>
      <c r="AI1790">
        <v>44.1755467</v>
      </c>
      <c r="AL1790">
        <v>-108.18155903</v>
      </c>
      <c r="AN1790" t="s">
        <v>1257</v>
      </c>
      <c r="AO1790">
        <v>2.833655232947482</v>
      </c>
      <c r="AP1790" t="s">
        <v>1519</v>
      </c>
      <c r="AQ1790">
        <v>2018</v>
      </c>
      <c r="AR1790">
        <v>37</v>
      </c>
    </row>
    <row r="1791" spans="1:44">
      <c r="A1791" t="s">
        <v>44</v>
      </c>
      <c r="C1791" s="2">
        <v>43361</v>
      </c>
      <c r="D1791" t="s">
        <v>103</v>
      </c>
      <c r="E1791">
        <v>120</v>
      </c>
      <c r="F1791" t="s">
        <v>149</v>
      </c>
      <c r="G1791" t="s">
        <v>281</v>
      </c>
      <c r="H1791">
        <v>0.125</v>
      </c>
      <c r="I1791">
        <v>19</v>
      </c>
      <c r="J1791">
        <v>2038.92004394</v>
      </c>
      <c r="K1791">
        <v>6</v>
      </c>
      <c r="L1791">
        <v>48</v>
      </c>
      <c r="M1791" t="s">
        <v>332</v>
      </c>
      <c r="N1791">
        <v>94</v>
      </c>
      <c r="O1791" t="s">
        <v>333</v>
      </c>
      <c r="P1791" t="s">
        <v>429</v>
      </c>
      <c r="Q1791" t="s">
        <v>743</v>
      </c>
      <c r="R1791" t="s">
        <v>954</v>
      </c>
      <c r="S1791" s="2">
        <v>43361</v>
      </c>
      <c r="T1791" t="s">
        <v>965</v>
      </c>
      <c r="U1791">
        <v>0</v>
      </c>
      <c r="V1791" t="s">
        <v>975</v>
      </c>
      <c r="X1791">
        <v>0</v>
      </c>
      <c r="AA1791">
        <v>1</v>
      </c>
      <c r="AB1791">
        <v>0</v>
      </c>
      <c r="AC1791" t="s">
        <v>1026</v>
      </c>
      <c r="AG1791">
        <v>0</v>
      </c>
      <c r="AI1791">
        <v>44.1610432</v>
      </c>
      <c r="AL1791">
        <v>-108.18011685</v>
      </c>
      <c r="AN1791" t="s">
        <v>1238</v>
      </c>
      <c r="AO1791">
        <v>2.5263293542599</v>
      </c>
      <c r="AP1791" t="s">
        <v>1520</v>
      </c>
      <c r="AQ1791">
        <v>2018</v>
      </c>
      <c r="AR1791">
        <v>37</v>
      </c>
    </row>
    <row r="1792" spans="1:44">
      <c r="A1792" t="s">
        <v>44</v>
      </c>
      <c r="C1792" s="2">
        <v>43361</v>
      </c>
      <c r="D1792" t="s">
        <v>103</v>
      </c>
      <c r="E1792">
        <v>120</v>
      </c>
      <c r="F1792" t="s">
        <v>149</v>
      </c>
      <c r="G1792" t="s">
        <v>281</v>
      </c>
      <c r="H1792">
        <v>0.125</v>
      </c>
      <c r="I1792">
        <v>19</v>
      </c>
      <c r="J1792">
        <v>2038.92004394</v>
      </c>
      <c r="K1792">
        <v>6</v>
      </c>
      <c r="L1792">
        <v>48</v>
      </c>
      <c r="M1792" t="s">
        <v>332</v>
      </c>
      <c r="N1792">
        <v>94</v>
      </c>
      <c r="O1792" t="s">
        <v>333</v>
      </c>
      <c r="P1792" t="s">
        <v>429</v>
      </c>
      <c r="Q1792" t="s">
        <v>743</v>
      </c>
      <c r="R1792" t="s">
        <v>954</v>
      </c>
      <c r="S1792" s="2">
        <v>43361</v>
      </c>
      <c r="T1792" t="s">
        <v>965</v>
      </c>
      <c r="U1792">
        <v>0</v>
      </c>
      <c r="V1792" t="s">
        <v>975</v>
      </c>
      <c r="X1792">
        <v>0</v>
      </c>
      <c r="AA1792">
        <v>1</v>
      </c>
      <c r="AB1792">
        <v>0</v>
      </c>
      <c r="AC1792" t="s">
        <v>1026</v>
      </c>
      <c r="AG1792">
        <v>0</v>
      </c>
      <c r="AI1792">
        <v>44.1610432</v>
      </c>
      <c r="AL1792">
        <v>-108.18011685</v>
      </c>
      <c r="AN1792" t="s">
        <v>1238</v>
      </c>
      <c r="AO1792">
        <v>2.5263293542599</v>
      </c>
      <c r="AP1792" t="s">
        <v>1520</v>
      </c>
      <c r="AQ1792">
        <v>2018</v>
      </c>
      <c r="AR1792">
        <v>37</v>
      </c>
    </row>
    <row r="1793" spans="1:44">
      <c r="A1793" t="s">
        <v>44</v>
      </c>
      <c r="C1793" s="2">
        <v>43361</v>
      </c>
      <c r="D1793" t="s">
        <v>103</v>
      </c>
      <c r="E1793">
        <v>120</v>
      </c>
      <c r="F1793" t="s">
        <v>149</v>
      </c>
      <c r="G1793" t="s">
        <v>281</v>
      </c>
      <c r="H1793">
        <v>0.125</v>
      </c>
      <c r="I1793">
        <v>19</v>
      </c>
      <c r="J1793">
        <v>2038.92004394</v>
      </c>
      <c r="K1793">
        <v>6</v>
      </c>
      <c r="L1793">
        <v>48</v>
      </c>
      <c r="M1793" t="s">
        <v>332</v>
      </c>
      <c r="N1793">
        <v>94</v>
      </c>
      <c r="O1793" t="s">
        <v>333</v>
      </c>
      <c r="P1793" t="s">
        <v>429</v>
      </c>
      <c r="Q1793" t="s">
        <v>743</v>
      </c>
      <c r="R1793" t="s">
        <v>954</v>
      </c>
      <c r="S1793" s="2">
        <v>43361</v>
      </c>
      <c r="T1793" t="s">
        <v>965</v>
      </c>
      <c r="U1793">
        <v>0</v>
      </c>
      <c r="V1793" t="s">
        <v>975</v>
      </c>
      <c r="X1793">
        <v>0</v>
      </c>
      <c r="AA1793">
        <v>1</v>
      </c>
      <c r="AB1793">
        <v>0</v>
      </c>
      <c r="AC1793" t="s">
        <v>1026</v>
      </c>
      <c r="AG1793">
        <v>0</v>
      </c>
      <c r="AI1793">
        <v>44.1610432</v>
      </c>
      <c r="AL1793">
        <v>-108.18011685</v>
      </c>
      <c r="AN1793" t="s">
        <v>1238</v>
      </c>
      <c r="AO1793">
        <v>2.5263293542599</v>
      </c>
      <c r="AP1793" t="s">
        <v>1520</v>
      </c>
      <c r="AQ1793">
        <v>2018</v>
      </c>
      <c r="AR1793">
        <v>37</v>
      </c>
    </row>
    <row r="1794" spans="1:44">
      <c r="A1794" t="s">
        <v>44</v>
      </c>
      <c r="C1794" s="2">
        <v>41128</v>
      </c>
      <c r="D1794" t="s">
        <v>47</v>
      </c>
      <c r="E1794">
        <v>120</v>
      </c>
      <c r="F1794" t="s">
        <v>150</v>
      </c>
      <c r="G1794" t="s">
        <v>283</v>
      </c>
      <c r="H1794">
        <v>0.125</v>
      </c>
      <c r="I1794">
        <v>12</v>
      </c>
      <c r="J1794">
        <v>1360.39001464</v>
      </c>
      <c r="K1794">
        <v>18</v>
      </c>
      <c r="L1794">
        <v>48</v>
      </c>
      <c r="M1794" t="s">
        <v>332</v>
      </c>
      <c r="N1794">
        <v>94</v>
      </c>
      <c r="O1794" t="s">
        <v>333</v>
      </c>
      <c r="P1794" t="s">
        <v>341</v>
      </c>
      <c r="Q1794" t="s">
        <v>745</v>
      </c>
      <c r="R1794" t="s">
        <v>954</v>
      </c>
      <c r="S1794" s="2">
        <v>41128</v>
      </c>
      <c r="T1794" t="s">
        <v>965</v>
      </c>
      <c r="U1794">
        <v>0</v>
      </c>
      <c r="V1794" t="s">
        <v>975</v>
      </c>
      <c r="AA1794">
        <v>1</v>
      </c>
      <c r="AB1794">
        <v>0</v>
      </c>
      <c r="AC1794" t="s">
        <v>1028</v>
      </c>
      <c r="AI1794">
        <v>44.13206671</v>
      </c>
      <c r="AL1794">
        <v>-108.17997152</v>
      </c>
      <c r="AN1794" t="s">
        <v>1241</v>
      </c>
      <c r="AO1794">
        <v>2.90495062438463</v>
      </c>
      <c r="AP1794" t="s">
        <v>1523</v>
      </c>
      <c r="AQ1794">
        <v>2012</v>
      </c>
      <c r="AR1794">
        <v>37</v>
      </c>
    </row>
    <row r="1795" spans="1:44">
      <c r="A1795" t="s">
        <v>44</v>
      </c>
      <c r="C1795" s="2">
        <v>43810</v>
      </c>
      <c r="D1795" t="s">
        <v>66</v>
      </c>
      <c r="E1795">
        <v>120</v>
      </c>
      <c r="F1795" t="s">
        <v>149</v>
      </c>
      <c r="G1795" t="s">
        <v>248</v>
      </c>
      <c r="H1795">
        <v>0.125</v>
      </c>
      <c r="I1795">
        <v>2</v>
      </c>
      <c r="J1795">
        <v>2237.04003906</v>
      </c>
      <c r="K1795">
        <v>25</v>
      </c>
      <c r="L1795">
        <v>49</v>
      </c>
      <c r="M1795" t="s">
        <v>332</v>
      </c>
      <c r="N1795">
        <v>95</v>
      </c>
      <c r="O1795" t="s">
        <v>333</v>
      </c>
      <c r="P1795" t="s">
        <v>433</v>
      </c>
      <c r="Q1795" t="s">
        <v>752</v>
      </c>
      <c r="R1795" t="s">
        <v>954</v>
      </c>
      <c r="S1795" s="2">
        <v>43810</v>
      </c>
      <c r="T1795" t="s">
        <v>966</v>
      </c>
      <c r="U1795">
        <v>0</v>
      </c>
      <c r="V1795" t="s">
        <v>975</v>
      </c>
      <c r="X1795">
        <v>0</v>
      </c>
      <c r="AA1795">
        <v>1</v>
      </c>
      <c r="AB1795">
        <v>0</v>
      </c>
      <c r="AC1795" t="s">
        <v>1030</v>
      </c>
      <c r="AG1795">
        <v>0</v>
      </c>
      <c r="AI1795">
        <v>44.19005378</v>
      </c>
      <c r="AL1795">
        <v>-108.22175967</v>
      </c>
      <c r="AN1795" t="s">
        <v>1261</v>
      </c>
      <c r="AO1795">
        <v>2.533352588803749</v>
      </c>
      <c r="AP1795" t="s">
        <v>1519</v>
      </c>
      <c r="AQ1795">
        <v>2019</v>
      </c>
      <c r="AR1795">
        <v>37</v>
      </c>
    </row>
    <row r="1796" spans="1:44">
      <c r="A1796" t="s">
        <v>44</v>
      </c>
      <c r="C1796" s="2">
        <v>43810</v>
      </c>
      <c r="D1796" t="s">
        <v>66</v>
      </c>
      <c r="E1796">
        <v>120</v>
      </c>
      <c r="F1796" t="s">
        <v>149</v>
      </c>
      <c r="G1796" t="s">
        <v>248</v>
      </c>
      <c r="H1796">
        <v>0.125</v>
      </c>
      <c r="I1796">
        <v>2</v>
      </c>
      <c r="J1796">
        <v>2237.04003906</v>
      </c>
      <c r="K1796">
        <v>26</v>
      </c>
      <c r="L1796">
        <v>49</v>
      </c>
      <c r="M1796" t="s">
        <v>332</v>
      </c>
      <c r="N1796">
        <v>95</v>
      </c>
      <c r="O1796" t="s">
        <v>333</v>
      </c>
      <c r="P1796" t="s">
        <v>433</v>
      </c>
      <c r="Q1796" t="s">
        <v>752</v>
      </c>
      <c r="R1796" t="s">
        <v>954</v>
      </c>
      <c r="S1796" s="2">
        <v>43810</v>
      </c>
      <c r="T1796" t="s">
        <v>966</v>
      </c>
      <c r="U1796">
        <v>0</v>
      </c>
      <c r="V1796" t="s">
        <v>975</v>
      </c>
      <c r="X1796">
        <v>0</v>
      </c>
      <c r="AA1796">
        <v>1</v>
      </c>
      <c r="AB1796">
        <v>0</v>
      </c>
      <c r="AC1796" t="s">
        <v>1030</v>
      </c>
      <c r="AG1796">
        <v>0</v>
      </c>
      <c r="AI1796">
        <v>44.19006129</v>
      </c>
      <c r="AL1796">
        <v>-108.24177216</v>
      </c>
      <c r="AN1796" t="s">
        <v>1414</v>
      </c>
      <c r="AO1796">
        <v>2.569466979736021</v>
      </c>
      <c r="AP1796" t="s">
        <v>1521</v>
      </c>
      <c r="AQ1796">
        <v>2019</v>
      </c>
      <c r="AR1796">
        <v>37</v>
      </c>
    </row>
    <row r="1797" spans="1:44">
      <c r="A1797" t="s">
        <v>44</v>
      </c>
      <c r="C1797" s="2">
        <v>43726</v>
      </c>
      <c r="D1797" t="s">
        <v>54</v>
      </c>
      <c r="E1797">
        <v>120</v>
      </c>
      <c r="F1797" t="s">
        <v>149</v>
      </c>
      <c r="G1797" t="s">
        <v>285</v>
      </c>
      <c r="H1797">
        <v>0.125</v>
      </c>
      <c r="I1797">
        <v>2</v>
      </c>
      <c r="J1797">
        <v>2352.86010742</v>
      </c>
      <c r="K1797">
        <v>33</v>
      </c>
      <c r="L1797">
        <v>49</v>
      </c>
      <c r="M1797" t="s">
        <v>332</v>
      </c>
      <c r="N1797">
        <v>95</v>
      </c>
      <c r="O1797" t="s">
        <v>333</v>
      </c>
      <c r="P1797" t="s">
        <v>434</v>
      </c>
      <c r="Q1797" t="s">
        <v>753</v>
      </c>
      <c r="R1797" t="s">
        <v>954</v>
      </c>
      <c r="S1797" s="2">
        <v>43726</v>
      </c>
      <c r="T1797" t="s">
        <v>966</v>
      </c>
      <c r="U1797">
        <v>0</v>
      </c>
      <c r="V1797" t="s">
        <v>975</v>
      </c>
      <c r="X1797">
        <v>0</v>
      </c>
      <c r="AA1797">
        <v>1</v>
      </c>
      <c r="AB1797">
        <v>0</v>
      </c>
      <c r="AC1797" t="s">
        <v>1031</v>
      </c>
      <c r="AG1797">
        <v>0</v>
      </c>
      <c r="AI1797">
        <v>44.17557284</v>
      </c>
      <c r="AL1797">
        <v>-108.28211762</v>
      </c>
      <c r="AN1797" t="s">
        <v>1411</v>
      </c>
      <c r="AO1797">
        <v>2.997382126460088</v>
      </c>
      <c r="AP1797" t="s">
        <v>1521</v>
      </c>
      <c r="AQ1797">
        <v>2019</v>
      </c>
      <c r="AR1797">
        <v>37</v>
      </c>
    </row>
    <row r="1798" spans="1:44">
      <c r="A1798" t="s">
        <v>44</v>
      </c>
      <c r="C1798" s="2">
        <v>43726</v>
      </c>
      <c r="D1798" t="s">
        <v>54</v>
      </c>
      <c r="E1798">
        <v>120</v>
      </c>
      <c r="F1798" t="s">
        <v>149</v>
      </c>
      <c r="G1798" t="s">
        <v>285</v>
      </c>
      <c r="H1798">
        <v>0.125</v>
      </c>
      <c r="I1798">
        <v>2</v>
      </c>
      <c r="J1798">
        <v>2352.86010742</v>
      </c>
      <c r="K1798">
        <v>34</v>
      </c>
      <c r="L1798">
        <v>49</v>
      </c>
      <c r="M1798" t="s">
        <v>332</v>
      </c>
      <c r="N1798">
        <v>95</v>
      </c>
      <c r="O1798" t="s">
        <v>333</v>
      </c>
      <c r="P1798" t="s">
        <v>434</v>
      </c>
      <c r="Q1798" t="s">
        <v>753</v>
      </c>
      <c r="R1798" t="s">
        <v>954</v>
      </c>
      <c r="S1798" s="2">
        <v>43726</v>
      </c>
      <c r="T1798" t="s">
        <v>966</v>
      </c>
      <c r="U1798">
        <v>0</v>
      </c>
      <c r="V1798" t="s">
        <v>975</v>
      </c>
      <c r="X1798">
        <v>0</v>
      </c>
      <c r="AA1798">
        <v>1</v>
      </c>
      <c r="AB1798">
        <v>0</v>
      </c>
      <c r="AC1798" t="s">
        <v>1031</v>
      </c>
      <c r="AG1798">
        <v>0</v>
      </c>
      <c r="AI1798">
        <v>44.17558057</v>
      </c>
      <c r="AL1798">
        <v>-108.26196002</v>
      </c>
      <c r="AN1798" t="s">
        <v>1412</v>
      </c>
      <c r="AO1798">
        <v>2.188365259793911</v>
      </c>
      <c r="AP1798" t="s">
        <v>1521</v>
      </c>
      <c r="AQ1798">
        <v>2019</v>
      </c>
      <c r="AR1798">
        <v>37</v>
      </c>
    </row>
    <row r="1799" spans="1:44">
      <c r="A1799" t="s">
        <v>44</v>
      </c>
      <c r="C1799" s="2">
        <v>43726</v>
      </c>
      <c r="D1799" t="s">
        <v>54</v>
      </c>
      <c r="E1799">
        <v>120</v>
      </c>
      <c r="F1799" t="s">
        <v>149</v>
      </c>
      <c r="G1799" t="s">
        <v>285</v>
      </c>
      <c r="H1799">
        <v>0.125</v>
      </c>
      <c r="I1799">
        <v>2</v>
      </c>
      <c r="J1799">
        <v>2352.86010742</v>
      </c>
      <c r="K1799">
        <v>33</v>
      </c>
      <c r="L1799">
        <v>49</v>
      </c>
      <c r="M1799" t="s">
        <v>332</v>
      </c>
      <c r="N1799">
        <v>95</v>
      </c>
      <c r="O1799" t="s">
        <v>333</v>
      </c>
      <c r="P1799" t="s">
        <v>434</v>
      </c>
      <c r="Q1799" t="s">
        <v>753</v>
      </c>
      <c r="R1799" t="s">
        <v>954</v>
      </c>
      <c r="S1799" s="2">
        <v>43726</v>
      </c>
      <c r="T1799" t="s">
        <v>966</v>
      </c>
      <c r="U1799">
        <v>0</v>
      </c>
      <c r="V1799" t="s">
        <v>975</v>
      </c>
      <c r="X1799">
        <v>0</v>
      </c>
      <c r="AA1799">
        <v>1</v>
      </c>
      <c r="AB1799">
        <v>0</v>
      </c>
      <c r="AC1799" t="s">
        <v>1031</v>
      </c>
      <c r="AG1799">
        <v>0</v>
      </c>
      <c r="AI1799">
        <v>44.17557284</v>
      </c>
      <c r="AL1799">
        <v>-108.28211762</v>
      </c>
      <c r="AN1799" t="s">
        <v>1411</v>
      </c>
      <c r="AO1799">
        <v>2.997382126460088</v>
      </c>
      <c r="AP1799" t="s">
        <v>1521</v>
      </c>
      <c r="AQ1799">
        <v>2019</v>
      </c>
      <c r="AR1799">
        <v>37</v>
      </c>
    </row>
    <row r="1800" spans="1:44">
      <c r="A1800" t="s">
        <v>44</v>
      </c>
      <c r="C1800" s="2">
        <v>43726</v>
      </c>
      <c r="D1800" t="s">
        <v>54</v>
      </c>
      <c r="E1800">
        <v>120</v>
      </c>
      <c r="F1800" t="s">
        <v>149</v>
      </c>
      <c r="G1800" t="s">
        <v>285</v>
      </c>
      <c r="H1800">
        <v>0.125</v>
      </c>
      <c r="I1800">
        <v>2</v>
      </c>
      <c r="J1800">
        <v>2352.86010742</v>
      </c>
      <c r="K1800">
        <v>35</v>
      </c>
      <c r="L1800">
        <v>49</v>
      </c>
      <c r="M1800" t="s">
        <v>332</v>
      </c>
      <c r="N1800">
        <v>95</v>
      </c>
      <c r="O1800" t="s">
        <v>333</v>
      </c>
      <c r="P1800" t="s">
        <v>434</v>
      </c>
      <c r="Q1800" t="s">
        <v>753</v>
      </c>
      <c r="R1800" t="s">
        <v>954</v>
      </c>
      <c r="S1800" s="2">
        <v>43726</v>
      </c>
      <c r="T1800" t="s">
        <v>966</v>
      </c>
      <c r="U1800">
        <v>0</v>
      </c>
      <c r="V1800" t="s">
        <v>975</v>
      </c>
      <c r="X1800">
        <v>0</v>
      </c>
      <c r="AA1800">
        <v>1</v>
      </c>
      <c r="AB1800">
        <v>0</v>
      </c>
      <c r="AC1800" t="s">
        <v>1031</v>
      </c>
      <c r="AG1800">
        <v>0</v>
      </c>
      <c r="AI1800">
        <v>44.1755349</v>
      </c>
      <c r="AL1800">
        <v>-108.24181775</v>
      </c>
      <c r="AN1800" t="s">
        <v>1262</v>
      </c>
      <c r="AO1800">
        <v>1.61013580187694</v>
      </c>
      <c r="AP1800" t="s">
        <v>1521</v>
      </c>
      <c r="AQ1800">
        <v>2019</v>
      </c>
      <c r="AR1800">
        <v>37</v>
      </c>
    </row>
    <row r="1801" spans="1:44">
      <c r="A1801" t="s">
        <v>44</v>
      </c>
      <c r="C1801" s="2">
        <v>43726</v>
      </c>
      <c r="D1801" t="s">
        <v>54</v>
      </c>
      <c r="E1801">
        <v>120</v>
      </c>
      <c r="F1801" t="s">
        <v>149</v>
      </c>
      <c r="G1801" t="s">
        <v>285</v>
      </c>
      <c r="H1801">
        <v>0.125</v>
      </c>
      <c r="I1801">
        <v>2</v>
      </c>
      <c r="J1801">
        <v>2352.86010742</v>
      </c>
      <c r="K1801">
        <v>34</v>
      </c>
      <c r="L1801">
        <v>49</v>
      </c>
      <c r="M1801" t="s">
        <v>332</v>
      </c>
      <c r="N1801">
        <v>95</v>
      </c>
      <c r="O1801" t="s">
        <v>333</v>
      </c>
      <c r="P1801" t="s">
        <v>434</v>
      </c>
      <c r="Q1801" t="s">
        <v>753</v>
      </c>
      <c r="R1801" t="s">
        <v>954</v>
      </c>
      <c r="S1801" s="2">
        <v>43726</v>
      </c>
      <c r="T1801" t="s">
        <v>966</v>
      </c>
      <c r="U1801">
        <v>0</v>
      </c>
      <c r="V1801" t="s">
        <v>975</v>
      </c>
      <c r="X1801">
        <v>0</v>
      </c>
      <c r="AA1801">
        <v>1</v>
      </c>
      <c r="AB1801">
        <v>0</v>
      </c>
      <c r="AC1801" t="s">
        <v>1031</v>
      </c>
      <c r="AG1801">
        <v>0</v>
      </c>
      <c r="AI1801">
        <v>44.17558057</v>
      </c>
      <c r="AL1801">
        <v>-108.26196002</v>
      </c>
      <c r="AN1801" t="s">
        <v>1412</v>
      </c>
      <c r="AO1801">
        <v>2.188365259793911</v>
      </c>
      <c r="AP1801" t="s">
        <v>1521</v>
      </c>
      <c r="AQ1801">
        <v>2019</v>
      </c>
      <c r="AR1801">
        <v>37</v>
      </c>
    </row>
    <row r="1802" spans="1:44">
      <c r="A1802" t="s">
        <v>44</v>
      </c>
      <c r="C1802" s="2">
        <v>43726</v>
      </c>
      <c r="D1802" t="s">
        <v>54</v>
      </c>
      <c r="E1802">
        <v>120</v>
      </c>
      <c r="F1802" t="s">
        <v>149</v>
      </c>
      <c r="G1802" t="s">
        <v>285</v>
      </c>
      <c r="H1802">
        <v>0.125</v>
      </c>
      <c r="I1802">
        <v>2</v>
      </c>
      <c r="J1802">
        <v>2352.86010742</v>
      </c>
      <c r="K1802">
        <v>35</v>
      </c>
      <c r="L1802">
        <v>49</v>
      </c>
      <c r="M1802" t="s">
        <v>332</v>
      </c>
      <c r="N1802">
        <v>95</v>
      </c>
      <c r="O1802" t="s">
        <v>333</v>
      </c>
      <c r="P1802" t="s">
        <v>434</v>
      </c>
      <c r="Q1802" t="s">
        <v>753</v>
      </c>
      <c r="R1802" t="s">
        <v>954</v>
      </c>
      <c r="S1802" s="2">
        <v>43726</v>
      </c>
      <c r="T1802" t="s">
        <v>966</v>
      </c>
      <c r="U1802">
        <v>0</v>
      </c>
      <c r="V1802" t="s">
        <v>975</v>
      </c>
      <c r="X1802">
        <v>0</v>
      </c>
      <c r="AA1802">
        <v>1</v>
      </c>
      <c r="AB1802">
        <v>0</v>
      </c>
      <c r="AC1802" t="s">
        <v>1031</v>
      </c>
      <c r="AG1802">
        <v>0</v>
      </c>
      <c r="AI1802">
        <v>44.1755349</v>
      </c>
      <c r="AL1802">
        <v>-108.24181775</v>
      </c>
      <c r="AN1802" t="s">
        <v>1262</v>
      </c>
      <c r="AO1802">
        <v>1.61013580187694</v>
      </c>
      <c r="AP1802" t="s">
        <v>1521</v>
      </c>
      <c r="AQ1802">
        <v>2019</v>
      </c>
      <c r="AR1802">
        <v>37</v>
      </c>
    </row>
    <row r="1803" spans="1:44">
      <c r="A1803" t="s">
        <v>44</v>
      </c>
      <c r="C1803" s="2">
        <v>43726</v>
      </c>
      <c r="D1803" t="s">
        <v>54</v>
      </c>
      <c r="E1803">
        <v>120</v>
      </c>
      <c r="F1803" t="s">
        <v>149</v>
      </c>
      <c r="G1803" t="s">
        <v>285</v>
      </c>
      <c r="H1803">
        <v>0.125</v>
      </c>
      <c r="I1803">
        <v>2</v>
      </c>
      <c r="J1803">
        <v>2352.86010742</v>
      </c>
      <c r="K1803">
        <v>33</v>
      </c>
      <c r="L1803">
        <v>49</v>
      </c>
      <c r="M1803" t="s">
        <v>332</v>
      </c>
      <c r="N1803">
        <v>95</v>
      </c>
      <c r="O1803" t="s">
        <v>333</v>
      </c>
      <c r="P1803" t="s">
        <v>434</v>
      </c>
      <c r="Q1803" t="s">
        <v>753</v>
      </c>
      <c r="R1803" t="s">
        <v>954</v>
      </c>
      <c r="S1803" s="2">
        <v>43726</v>
      </c>
      <c r="T1803" t="s">
        <v>966</v>
      </c>
      <c r="U1803">
        <v>0</v>
      </c>
      <c r="V1803" t="s">
        <v>975</v>
      </c>
      <c r="X1803">
        <v>0</v>
      </c>
      <c r="AA1803">
        <v>1</v>
      </c>
      <c r="AB1803">
        <v>0</v>
      </c>
      <c r="AC1803" t="s">
        <v>1031</v>
      </c>
      <c r="AG1803">
        <v>0</v>
      </c>
      <c r="AI1803">
        <v>44.17557284</v>
      </c>
      <c r="AL1803">
        <v>-108.28211762</v>
      </c>
      <c r="AN1803" t="s">
        <v>1411</v>
      </c>
      <c r="AO1803">
        <v>2.997382126460088</v>
      </c>
      <c r="AP1803" t="s">
        <v>1521</v>
      </c>
      <c r="AQ1803">
        <v>2019</v>
      </c>
      <c r="AR1803">
        <v>37</v>
      </c>
    </row>
    <row r="1804" spans="1:44">
      <c r="A1804" t="s">
        <v>44</v>
      </c>
      <c r="C1804" s="2">
        <v>43726</v>
      </c>
      <c r="D1804" t="s">
        <v>54</v>
      </c>
      <c r="E1804">
        <v>120</v>
      </c>
      <c r="F1804" t="s">
        <v>149</v>
      </c>
      <c r="G1804" t="s">
        <v>285</v>
      </c>
      <c r="H1804">
        <v>0.125</v>
      </c>
      <c r="I1804">
        <v>2</v>
      </c>
      <c r="J1804">
        <v>2352.86010742</v>
      </c>
      <c r="K1804">
        <v>35</v>
      </c>
      <c r="L1804">
        <v>49</v>
      </c>
      <c r="M1804" t="s">
        <v>332</v>
      </c>
      <c r="N1804">
        <v>95</v>
      </c>
      <c r="O1804" t="s">
        <v>333</v>
      </c>
      <c r="P1804" t="s">
        <v>434</v>
      </c>
      <c r="Q1804" t="s">
        <v>753</v>
      </c>
      <c r="R1804" t="s">
        <v>954</v>
      </c>
      <c r="S1804" s="2">
        <v>43726</v>
      </c>
      <c r="T1804" t="s">
        <v>966</v>
      </c>
      <c r="U1804">
        <v>0</v>
      </c>
      <c r="V1804" t="s">
        <v>975</v>
      </c>
      <c r="X1804">
        <v>0</v>
      </c>
      <c r="AA1804">
        <v>1</v>
      </c>
      <c r="AB1804">
        <v>0</v>
      </c>
      <c r="AC1804" t="s">
        <v>1031</v>
      </c>
      <c r="AG1804">
        <v>0</v>
      </c>
      <c r="AI1804">
        <v>44.1755349</v>
      </c>
      <c r="AL1804">
        <v>-108.24181775</v>
      </c>
      <c r="AN1804" t="s">
        <v>1262</v>
      </c>
      <c r="AO1804">
        <v>1.61013580187694</v>
      </c>
      <c r="AP1804" t="s">
        <v>1521</v>
      </c>
      <c r="AQ1804">
        <v>2019</v>
      </c>
      <c r="AR1804">
        <v>37</v>
      </c>
    </row>
    <row r="1805" spans="1:44">
      <c r="A1805" t="s">
        <v>44</v>
      </c>
      <c r="C1805" s="2">
        <v>43726</v>
      </c>
      <c r="D1805" t="s">
        <v>54</v>
      </c>
      <c r="E1805">
        <v>120</v>
      </c>
      <c r="F1805" t="s">
        <v>149</v>
      </c>
      <c r="G1805" t="s">
        <v>285</v>
      </c>
      <c r="H1805">
        <v>0.125</v>
      </c>
      <c r="I1805">
        <v>2</v>
      </c>
      <c r="J1805">
        <v>2352.86010742</v>
      </c>
      <c r="K1805">
        <v>34</v>
      </c>
      <c r="L1805">
        <v>49</v>
      </c>
      <c r="M1805" t="s">
        <v>332</v>
      </c>
      <c r="N1805">
        <v>95</v>
      </c>
      <c r="O1805" t="s">
        <v>333</v>
      </c>
      <c r="P1805" t="s">
        <v>434</v>
      </c>
      <c r="Q1805" t="s">
        <v>753</v>
      </c>
      <c r="R1805" t="s">
        <v>954</v>
      </c>
      <c r="S1805" s="2">
        <v>43726</v>
      </c>
      <c r="T1805" t="s">
        <v>966</v>
      </c>
      <c r="U1805">
        <v>0</v>
      </c>
      <c r="V1805" t="s">
        <v>975</v>
      </c>
      <c r="X1805">
        <v>0</v>
      </c>
      <c r="AA1805">
        <v>1</v>
      </c>
      <c r="AB1805">
        <v>0</v>
      </c>
      <c r="AC1805" t="s">
        <v>1031</v>
      </c>
      <c r="AG1805">
        <v>0</v>
      </c>
      <c r="AI1805">
        <v>44.17558057</v>
      </c>
      <c r="AL1805">
        <v>-108.26196002</v>
      </c>
      <c r="AN1805" t="s">
        <v>1412</v>
      </c>
      <c r="AO1805">
        <v>2.188365259793911</v>
      </c>
      <c r="AP1805" t="s">
        <v>1521</v>
      </c>
      <c r="AQ1805">
        <v>2019</v>
      </c>
      <c r="AR1805">
        <v>37</v>
      </c>
    </row>
    <row r="1806" spans="1:44">
      <c r="A1806" t="s">
        <v>44</v>
      </c>
      <c r="C1806" s="2">
        <v>43810</v>
      </c>
      <c r="D1806" t="s">
        <v>66</v>
      </c>
      <c r="E1806">
        <v>120</v>
      </c>
      <c r="F1806" t="s">
        <v>149</v>
      </c>
      <c r="G1806" t="s">
        <v>248</v>
      </c>
      <c r="H1806">
        <v>0.125</v>
      </c>
      <c r="I1806">
        <v>2</v>
      </c>
      <c r="J1806">
        <v>2399.19995117</v>
      </c>
      <c r="K1806">
        <v>27</v>
      </c>
      <c r="L1806">
        <v>49</v>
      </c>
      <c r="M1806" t="s">
        <v>332</v>
      </c>
      <c r="N1806">
        <v>95</v>
      </c>
      <c r="O1806" t="s">
        <v>333</v>
      </c>
      <c r="P1806" t="s">
        <v>531</v>
      </c>
      <c r="Q1806" t="s">
        <v>868</v>
      </c>
      <c r="R1806" t="s">
        <v>954</v>
      </c>
      <c r="S1806" s="2">
        <v>43810</v>
      </c>
      <c r="T1806" t="s">
        <v>966</v>
      </c>
      <c r="U1806">
        <v>0</v>
      </c>
      <c r="V1806" t="s">
        <v>975</v>
      </c>
      <c r="X1806">
        <v>0</v>
      </c>
      <c r="AA1806">
        <v>1</v>
      </c>
      <c r="AB1806">
        <v>0</v>
      </c>
      <c r="AC1806" t="s">
        <v>1030</v>
      </c>
      <c r="AG1806">
        <v>0</v>
      </c>
      <c r="AI1806">
        <v>44.19008406</v>
      </c>
      <c r="AL1806">
        <v>-108.26193732</v>
      </c>
      <c r="AN1806" t="s">
        <v>1415</v>
      </c>
      <c r="AO1806">
        <v>2.965731266127202</v>
      </c>
      <c r="AP1806" t="s">
        <v>1521</v>
      </c>
      <c r="AQ1806">
        <v>2019</v>
      </c>
      <c r="AR1806">
        <v>37</v>
      </c>
    </row>
    <row r="1807" spans="1:44">
      <c r="A1807" t="s">
        <v>44</v>
      </c>
      <c r="C1807" s="2">
        <v>43810</v>
      </c>
      <c r="D1807" t="s">
        <v>66</v>
      </c>
      <c r="E1807">
        <v>120</v>
      </c>
      <c r="F1807" t="s">
        <v>149</v>
      </c>
      <c r="G1807" t="s">
        <v>248</v>
      </c>
      <c r="H1807">
        <v>0.125</v>
      </c>
      <c r="I1807">
        <v>2</v>
      </c>
      <c r="J1807">
        <v>2399.19995117</v>
      </c>
      <c r="K1807">
        <v>27</v>
      </c>
      <c r="L1807">
        <v>49</v>
      </c>
      <c r="M1807" t="s">
        <v>332</v>
      </c>
      <c r="N1807">
        <v>95</v>
      </c>
      <c r="O1807" t="s">
        <v>333</v>
      </c>
      <c r="P1807" t="s">
        <v>531</v>
      </c>
      <c r="Q1807" t="s">
        <v>868</v>
      </c>
      <c r="R1807" t="s">
        <v>954</v>
      </c>
      <c r="S1807" s="2">
        <v>43810</v>
      </c>
      <c r="T1807" t="s">
        <v>966</v>
      </c>
      <c r="U1807">
        <v>0</v>
      </c>
      <c r="V1807" t="s">
        <v>975</v>
      </c>
      <c r="X1807">
        <v>0</v>
      </c>
      <c r="AA1807">
        <v>1</v>
      </c>
      <c r="AB1807">
        <v>0</v>
      </c>
      <c r="AC1807" t="s">
        <v>1030</v>
      </c>
      <c r="AG1807">
        <v>0</v>
      </c>
      <c r="AI1807">
        <v>44.19008406</v>
      </c>
      <c r="AL1807">
        <v>-108.26193732</v>
      </c>
      <c r="AN1807" t="s">
        <v>1415</v>
      </c>
      <c r="AO1807">
        <v>2.965731266127202</v>
      </c>
      <c r="AP1807" t="s">
        <v>1521</v>
      </c>
      <c r="AQ1807">
        <v>2019</v>
      </c>
      <c r="AR1807">
        <v>37</v>
      </c>
    </row>
    <row r="1808" spans="1:44">
      <c r="A1808" t="s">
        <v>44</v>
      </c>
      <c r="C1808" s="2">
        <v>42584</v>
      </c>
      <c r="D1808" t="s">
        <v>50</v>
      </c>
      <c r="E1808">
        <v>120</v>
      </c>
      <c r="F1808" t="s">
        <v>149</v>
      </c>
      <c r="G1808" t="s">
        <v>286</v>
      </c>
      <c r="H1808">
        <v>0.125</v>
      </c>
      <c r="I1808">
        <v>2</v>
      </c>
      <c r="J1808">
        <v>761.86999511</v>
      </c>
      <c r="K1808">
        <v>30</v>
      </c>
      <c r="L1808">
        <v>49</v>
      </c>
      <c r="M1808" t="s">
        <v>332</v>
      </c>
      <c r="N1808">
        <v>94</v>
      </c>
      <c r="O1808" t="s">
        <v>333</v>
      </c>
      <c r="P1808" t="s">
        <v>435</v>
      </c>
      <c r="Q1808" t="s">
        <v>754</v>
      </c>
      <c r="R1808" t="s">
        <v>954</v>
      </c>
      <c r="S1808" s="2">
        <v>42584</v>
      </c>
      <c r="T1808" t="s">
        <v>966</v>
      </c>
      <c r="U1808">
        <v>0</v>
      </c>
      <c r="V1808" t="s">
        <v>975</v>
      </c>
      <c r="X1808">
        <v>0</v>
      </c>
      <c r="AA1808">
        <v>1</v>
      </c>
      <c r="AB1808">
        <v>0</v>
      </c>
      <c r="AC1808" t="s">
        <v>1032</v>
      </c>
      <c r="AG1808">
        <v>0</v>
      </c>
      <c r="AI1808">
        <v>44.19006153</v>
      </c>
      <c r="AL1808">
        <v>-108.20170903</v>
      </c>
      <c r="AN1808" t="s">
        <v>1263</v>
      </c>
      <c r="AO1808">
        <v>2.867727878310114</v>
      </c>
      <c r="AP1808" t="s">
        <v>1519</v>
      </c>
      <c r="AQ1808">
        <v>2016</v>
      </c>
      <c r="AR1808">
        <v>37</v>
      </c>
    </row>
    <row r="1809" spans="1:44">
      <c r="A1809" t="s">
        <v>44</v>
      </c>
      <c r="C1809" s="2">
        <v>43782</v>
      </c>
      <c r="D1809" t="s">
        <v>81</v>
      </c>
      <c r="E1809">
        <v>60</v>
      </c>
      <c r="F1809" t="s">
        <v>156</v>
      </c>
      <c r="G1809" t="s">
        <v>280</v>
      </c>
      <c r="H1809">
        <v>0.1667</v>
      </c>
      <c r="I1809">
        <v>640</v>
      </c>
      <c r="J1809">
        <v>640</v>
      </c>
      <c r="K1809">
        <v>36</v>
      </c>
      <c r="L1809">
        <v>48</v>
      </c>
      <c r="M1809" t="s">
        <v>332</v>
      </c>
      <c r="N1809">
        <v>95</v>
      </c>
      <c r="O1809" t="s">
        <v>333</v>
      </c>
      <c r="P1809" t="s">
        <v>420</v>
      </c>
      <c r="Q1809" t="s">
        <v>739</v>
      </c>
      <c r="R1809" t="s">
        <v>954</v>
      </c>
      <c r="S1809" s="2">
        <v>43782</v>
      </c>
      <c r="T1809" t="s">
        <v>965</v>
      </c>
      <c r="U1809">
        <v>0</v>
      </c>
      <c r="V1809" t="s">
        <v>975</v>
      </c>
      <c r="X1809">
        <v>0</v>
      </c>
      <c r="AA1809">
        <v>0</v>
      </c>
      <c r="AB1809">
        <v>1</v>
      </c>
      <c r="AC1809" t="s">
        <v>1025</v>
      </c>
      <c r="AG1809">
        <v>0</v>
      </c>
      <c r="AI1809">
        <v>44.08847981</v>
      </c>
      <c r="AL1809">
        <v>-108.19995293</v>
      </c>
      <c r="AN1809" t="s">
        <v>1228</v>
      </c>
      <c r="AO1809">
        <v>2.666150684656675</v>
      </c>
      <c r="AP1809" t="s">
        <v>1520</v>
      </c>
      <c r="AQ1809">
        <v>2019</v>
      </c>
      <c r="AR1809">
        <v>44</v>
      </c>
    </row>
    <row r="1810" spans="1:44">
      <c r="A1810" t="s">
        <v>44</v>
      </c>
      <c r="C1810" s="2">
        <v>43782</v>
      </c>
      <c r="D1810" t="s">
        <v>81</v>
      </c>
      <c r="E1810">
        <v>60</v>
      </c>
      <c r="F1810" t="s">
        <v>156</v>
      </c>
      <c r="G1810" t="s">
        <v>280</v>
      </c>
      <c r="H1810">
        <v>0.1667</v>
      </c>
      <c r="I1810">
        <v>640</v>
      </c>
      <c r="J1810">
        <v>640</v>
      </c>
      <c r="K1810">
        <v>16</v>
      </c>
      <c r="L1810">
        <v>48</v>
      </c>
      <c r="M1810" t="s">
        <v>332</v>
      </c>
      <c r="N1810">
        <v>95</v>
      </c>
      <c r="O1810" t="s">
        <v>333</v>
      </c>
      <c r="P1810" t="s">
        <v>378</v>
      </c>
      <c r="Q1810" t="s">
        <v>888</v>
      </c>
      <c r="R1810" t="s">
        <v>954</v>
      </c>
      <c r="S1810" s="2">
        <v>43782</v>
      </c>
      <c r="T1810" t="s">
        <v>965</v>
      </c>
      <c r="U1810">
        <v>0</v>
      </c>
      <c r="V1810" t="s">
        <v>975</v>
      </c>
      <c r="X1810">
        <v>0</v>
      </c>
      <c r="AA1810">
        <v>0</v>
      </c>
      <c r="AB1810">
        <v>1</v>
      </c>
      <c r="AC1810" t="s">
        <v>1025</v>
      </c>
      <c r="AG1810">
        <v>0</v>
      </c>
      <c r="AI1810">
        <v>44.13200144</v>
      </c>
      <c r="AL1810">
        <v>-108.26008255</v>
      </c>
      <c r="AN1810" t="s">
        <v>1410</v>
      </c>
      <c r="AO1810">
        <v>2.72049532032868</v>
      </c>
      <c r="AP1810" t="s">
        <v>1525</v>
      </c>
      <c r="AQ1810">
        <v>2019</v>
      </c>
      <c r="AR1810">
        <v>44</v>
      </c>
    </row>
    <row r="1811" spans="1:44">
      <c r="A1811" t="s">
        <v>44</v>
      </c>
      <c r="C1811" s="2">
        <v>43782</v>
      </c>
      <c r="D1811" t="s">
        <v>81</v>
      </c>
      <c r="E1811">
        <v>60</v>
      </c>
      <c r="F1811" t="s">
        <v>156</v>
      </c>
      <c r="G1811" t="s">
        <v>280</v>
      </c>
      <c r="H1811">
        <v>0.1667</v>
      </c>
      <c r="I1811">
        <v>640</v>
      </c>
      <c r="J1811">
        <v>640</v>
      </c>
      <c r="K1811">
        <v>36</v>
      </c>
      <c r="L1811">
        <v>48</v>
      </c>
      <c r="M1811" t="s">
        <v>332</v>
      </c>
      <c r="N1811">
        <v>95</v>
      </c>
      <c r="O1811" t="s">
        <v>333</v>
      </c>
      <c r="P1811" t="s">
        <v>420</v>
      </c>
      <c r="Q1811" t="s">
        <v>739</v>
      </c>
      <c r="R1811" t="s">
        <v>954</v>
      </c>
      <c r="S1811" s="2">
        <v>43782</v>
      </c>
      <c r="T1811" t="s">
        <v>965</v>
      </c>
      <c r="U1811">
        <v>0</v>
      </c>
      <c r="V1811" t="s">
        <v>975</v>
      </c>
      <c r="X1811">
        <v>0</v>
      </c>
      <c r="AA1811">
        <v>0</v>
      </c>
      <c r="AB1811">
        <v>1</v>
      </c>
      <c r="AC1811" t="s">
        <v>1025</v>
      </c>
      <c r="AG1811">
        <v>0</v>
      </c>
      <c r="AI1811">
        <v>44.08847981</v>
      </c>
      <c r="AL1811">
        <v>-108.19995293</v>
      </c>
      <c r="AN1811" t="s">
        <v>1228</v>
      </c>
      <c r="AO1811">
        <v>1.469840216795151</v>
      </c>
      <c r="AP1811" t="s">
        <v>1523</v>
      </c>
      <c r="AQ1811">
        <v>2019</v>
      </c>
      <c r="AR1811">
        <v>106</v>
      </c>
    </row>
    <row r="1812" spans="1:44">
      <c r="A1812" t="s">
        <v>44</v>
      </c>
      <c r="C1812" s="2">
        <v>43782</v>
      </c>
      <c r="D1812" t="s">
        <v>81</v>
      </c>
      <c r="E1812">
        <v>60</v>
      </c>
      <c r="F1812" t="s">
        <v>156</v>
      </c>
      <c r="G1812" t="s">
        <v>280</v>
      </c>
      <c r="H1812">
        <v>0.1667</v>
      </c>
      <c r="I1812">
        <v>640</v>
      </c>
      <c r="J1812">
        <v>640</v>
      </c>
      <c r="K1812">
        <v>16</v>
      </c>
      <c r="L1812">
        <v>48</v>
      </c>
      <c r="M1812" t="s">
        <v>332</v>
      </c>
      <c r="N1812">
        <v>95</v>
      </c>
      <c r="O1812" t="s">
        <v>333</v>
      </c>
      <c r="P1812" t="s">
        <v>378</v>
      </c>
      <c r="Q1812" t="s">
        <v>888</v>
      </c>
      <c r="R1812" t="s">
        <v>954</v>
      </c>
      <c r="S1812" s="2">
        <v>43782</v>
      </c>
      <c r="T1812" t="s">
        <v>965</v>
      </c>
      <c r="U1812">
        <v>0</v>
      </c>
      <c r="V1812" t="s">
        <v>975</v>
      </c>
      <c r="X1812">
        <v>0</v>
      </c>
      <c r="AA1812">
        <v>0</v>
      </c>
      <c r="AB1812">
        <v>1</v>
      </c>
      <c r="AC1812" t="s">
        <v>1025</v>
      </c>
      <c r="AG1812">
        <v>0</v>
      </c>
      <c r="AI1812">
        <v>44.13200144</v>
      </c>
      <c r="AL1812">
        <v>-108.26008255</v>
      </c>
      <c r="AN1812" t="s">
        <v>1410</v>
      </c>
      <c r="AO1812">
        <v>2.888224879071295</v>
      </c>
      <c r="AP1812" t="s">
        <v>1521</v>
      </c>
      <c r="AQ1812">
        <v>2019</v>
      </c>
      <c r="AR1812">
        <v>106</v>
      </c>
    </row>
    <row r="1813" spans="1:44">
      <c r="A1813" t="s">
        <v>44</v>
      </c>
      <c r="C1813" s="2">
        <v>43361</v>
      </c>
      <c r="D1813" t="s">
        <v>103</v>
      </c>
      <c r="E1813">
        <v>120</v>
      </c>
      <c r="F1813" t="s">
        <v>149</v>
      </c>
      <c r="G1813" t="s">
        <v>268</v>
      </c>
      <c r="H1813">
        <v>0.125</v>
      </c>
      <c r="I1813">
        <v>26</v>
      </c>
      <c r="J1813">
        <v>1960</v>
      </c>
      <c r="K1813">
        <v>30</v>
      </c>
      <c r="L1813">
        <v>48</v>
      </c>
      <c r="M1813" t="s">
        <v>332</v>
      </c>
      <c r="N1813">
        <v>94</v>
      </c>
      <c r="O1813" t="s">
        <v>333</v>
      </c>
      <c r="P1813" t="s">
        <v>426</v>
      </c>
      <c r="Q1813" t="s">
        <v>740</v>
      </c>
      <c r="R1813" t="s">
        <v>954</v>
      </c>
      <c r="S1813" s="2">
        <v>43361</v>
      </c>
      <c r="T1813" t="s">
        <v>965</v>
      </c>
      <c r="U1813">
        <v>0</v>
      </c>
      <c r="V1813" t="s">
        <v>975</v>
      </c>
      <c r="X1813">
        <v>0</v>
      </c>
      <c r="AA1813">
        <v>1</v>
      </c>
      <c r="AB1813">
        <v>0</v>
      </c>
      <c r="AC1813" t="s">
        <v>1005</v>
      </c>
      <c r="AG1813">
        <v>0</v>
      </c>
      <c r="AI1813">
        <v>44.10308259</v>
      </c>
      <c r="AL1813">
        <v>-108.17971938</v>
      </c>
      <c r="AN1813" t="s">
        <v>1230</v>
      </c>
      <c r="AO1813">
        <v>2.34996052441711</v>
      </c>
      <c r="AP1813" t="s">
        <v>1520</v>
      </c>
      <c r="AQ1813">
        <v>2018</v>
      </c>
      <c r="AR1813">
        <v>106</v>
      </c>
    </row>
    <row r="1814" spans="1:44">
      <c r="A1814" t="s">
        <v>44</v>
      </c>
      <c r="C1814" s="2">
        <v>43361</v>
      </c>
      <c r="D1814" t="s">
        <v>103</v>
      </c>
      <c r="E1814">
        <v>120</v>
      </c>
      <c r="F1814" t="s">
        <v>149</v>
      </c>
      <c r="G1814" t="s">
        <v>268</v>
      </c>
      <c r="H1814">
        <v>0.125</v>
      </c>
      <c r="I1814">
        <v>26</v>
      </c>
      <c r="J1814">
        <v>1520.09997558</v>
      </c>
      <c r="K1814">
        <v>31</v>
      </c>
      <c r="L1814">
        <v>48</v>
      </c>
      <c r="M1814" t="s">
        <v>332</v>
      </c>
      <c r="N1814">
        <v>94</v>
      </c>
      <c r="O1814" t="s">
        <v>333</v>
      </c>
      <c r="P1814" t="s">
        <v>428</v>
      </c>
      <c r="Q1814" t="s">
        <v>742</v>
      </c>
      <c r="R1814" t="s">
        <v>954</v>
      </c>
      <c r="S1814" s="2">
        <v>43361</v>
      </c>
      <c r="T1814" t="s">
        <v>965</v>
      </c>
      <c r="U1814">
        <v>0</v>
      </c>
      <c r="V1814" t="s">
        <v>975</v>
      </c>
      <c r="X1814">
        <v>0</v>
      </c>
      <c r="AA1814">
        <v>1</v>
      </c>
      <c r="AB1814">
        <v>0</v>
      </c>
      <c r="AC1814" t="s">
        <v>1005</v>
      </c>
      <c r="AG1814">
        <v>0</v>
      </c>
      <c r="AI1814">
        <v>44.08854476</v>
      </c>
      <c r="AL1814">
        <v>-108.17981838</v>
      </c>
      <c r="AN1814" t="s">
        <v>1236</v>
      </c>
      <c r="AO1814">
        <v>2.407805306365453</v>
      </c>
      <c r="AP1814" t="s">
        <v>1523</v>
      </c>
      <c r="AQ1814">
        <v>2018</v>
      </c>
      <c r="AR1814">
        <v>106</v>
      </c>
    </row>
    <row r="1815" spans="1:44">
      <c r="A1815" t="s">
        <v>44</v>
      </c>
      <c r="C1815" s="2">
        <v>43782</v>
      </c>
      <c r="D1815" t="s">
        <v>81</v>
      </c>
      <c r="E1815">
        <v>60</v>
      </c>
      <c r="F1815" t="s">
        <v>156</v>
      </c>
      <c r="G1815" t="s">
        <v>280</v>
      </c>
      <c r="H1815">
        <v>0.1667</v>
      </c>
      <c r="I1815">
        <v>640</v>
      </c>
      <c r="J1815">
        <v>640</v>
      </c>
      <c r="K1815">
        <v>16</v>
      </c>
      <c r="L1815">
        <v>48</v>
      </c>
      <c r="M1815" t="s">
        <v>332</v>
      </c>
      <c r="N1815">
        <v>95</v>
      </c>
      <c r="O1815" t="s">
        <v>333</v>
      </c>
      <c r="P1815" t="s">
        <v>378</v>
      </c>
      <c r="Q1815" t="s">
        <v>888</v>
      </c>
      <c r="R1815" t="s">
        <v>954</v>
      </c>
      <c r="S1815" s="2">
        <v>43782</v>
      </c>
      <c r="T1815" t="s">
        <v>965</v>
      </c>
      <c r="U1815">
        <v>0</v>
      </c>
      <c r="V1815" t="s">
        <v>975</v>
      </c>
      <c r="X1815">
        <v>0</v>
      </c>
      <c r="AA1815">
        <v>0</v>
      </c>
      <c r="AB1815">
        <v>1</v>
      </c>
      <c r="AC1815" t="s">
        <v>1025</v>
      </c>
      <c r="AG1815">
        <v>0</v>
      </c>
      <c r="AI1815">
        <v>44.13200144</v>
      </c>
      <c r="AL1815">
        <v>-108.26008255</v>
      </c>
      <c r="AN1815" t="s">
        <v>1410</v>
      </c>
      <c r="AO1815">
        <v>1.013381276609053</v>
      </c>
      <c r="AP1815" t="s">
        <v>1525</v>
      </c>
      <c r="AQ1815">
        <v>2019</v>
      </c>
      <c r="AR1815">
        <v>105</v>
      </c>
    </row>
    <row r="1816" spans="1:44">
      <c r="A1816" t="s">
        <v>44</v>
      </c>
      <c r="C1816" s="2">
        <v>43782</v>
      </c>
      <c r="D1816" t="s">
        <v>81</v>
      </c>
      <c r="E1816">
        <v>60</v>
      </c>
      <c r="F1816" t="s">
        <v>156</v>
      </c>
      <c r="G1816" t="s">
        <v>280</v>
      </c>
      <c r="H1816">
        <v>0.1667</v>
      </c>
      <c r="I1816">
        <v>640</v>
      </c>
      <c r="J1816">
        <v>640</v>
      </c>
      <c r="K1816">
        <v>16</v>
      </c>
      <c r="L1816">
        <v>48</v>
      </c>
      <c r="M1816" t="s">
        <v>332</v>
      </c>
      <c r="N1816">
        <v>95</v>
      </c>
      <c r="O1816" t="s">
        <v>333</v>
      </c>
      <c r="P1816" t="s">
        <v>378</v>
      </c>
      <c r="Q1816" t="s">
        <v>888</v>
      </c>
      <c r="R1816" t="s">
        <v>954</v>
      </c>
      <c r="S1816" s="2">
        <v>43782</v>
      </c>
      <c r="T1816" t="s">
        <v>965</v>
      </c>
      <c r="U1816">
        <v>0</v>
      </c>
      <c r="V1816" t="s">
        <v>975</v>
      </c>
      <c r="X1816">
        <v>0</v>
      </c>
      <c r="AA1816">
        <v>0</v>
      </c>
      <c r="AB1816">
        <v>1</v>
      </c>
      <c r="AC1816" t="s">
        <v>1025</v>
      </c>
      <c r="AG1816">
        <v>0</v>
      </c>
      <c r="AI1816">
        <v>44.13200144</v>
      </c>
      <c r="AL1816">
        <v>-108.26008255</v>
      </c>
      <c r="AN1816" t="s">
        <v>1410</v>
      </c>
      <c r="AO1816">
        <v>1.684462644815263</v>
      </c>
      <c r="AP1816" t="s">
        <v>1520</v>
      </c>
      <c r="AQ1816">
        <v>2019</v>
      </c>
      <c r="AR1816">
        <v>104</v>
      </c>
    </row>
    <row r="1817" spans="1:44">
      <c r="A1817" t="s">
        <v>44</v>
      </c>
      <c r="C1817" s="2">
        <v>43810</v>
      </c>
      <c r="D1817" t="s">
        <v>66</v>
      </c>
      <c r="E1817">
        <v>120</v>
      </c>
      <c r="F1817" t="s">
        <v>149</v>
      </c>
      <c r="G1817" t="s">
        <v>268</v>
      </c>
      <c r="H1817">
        <v>0.125</v>
      </c>
      <c r="I1817">
        <v>42</v>
      </c>
      <c r="J1817">
        <v>2409.4699707</v>
      </c>
      <c r="K1817">
        <v>20</v>
      </c>
      <c r="L1817">
        <v>47</v>
      </c>
      <c r="M1817" t="s">
        <v>332</v>
      </c>
      <c r="N1817">
        <v>96</v>
      </c>
      <c r="O1817" t="s">
        <v>333</v>
      </c>
      <c r="P1817" t="s">
        <v>549</v>
      </c>
      <c r="Q1817" t="s">
        <v>889</v>
      </c>
      <c r="R1817" t="s">
        <v>954</v>
      </c>
      <c r="S1817" s="2">
        <v>43810</v>
      </c>
      <c r="T1817" t="s">
        <v>965</v>
      </c>
      <c r="U1817">
        <v>0</v>
      </c>
      <c r="V1817" t="s">
        <v>975</v>
      </c>
      <c r="X1817">
        <v>0</v>
      </c>
      <c r="AA1817">
        <v>1</v>
      </c>
      <c r="AB1817">
        <v>0</v>
      </c>
      <c r="AC1817" t="s">
        <v>1005</v>
      </c>
      <c r="AG1817">
        <v>0</v>
      </c>
      <c r="AI1817">
        <v>44.02862999</v>
      </c>
      <c r="AL1817">
        <v>-108.3994295</v>
      </c>
      <c r="AN1817" t="s">
        <v>1416</v>
      </c>
      <c r="AO1817">
        <v>0.7875516856433795</v>
      </c>
      <c r="AP1817" t="s">
        <v>1522</v>
      </c>
      <c r="AQ1817">
        <v>2019</v>
      </c>
      <c r="AR1817">
        <v>133</v>
      </c>
    </row>
    <row r="1818" spans="1:44">
      <c r="A1818" t="s">
        <v>44</v>
      </c>
      <c r="C1818" s="2">
        <v>41310</v>
      </c>
      <c r="D1818" t="s">
        <v>109</v>
      </c>
      <c r="E1818">
        <v>120</v>
      </c>
      <c r="F1818" t="s">
        <v>148</v>
      </c>
      <c r="G1818" t="s">
        <v>313</v>
      </c>
      <c r="H1818">
        <v>0.125</v>
      </c>
      <c r="I1818">
        <v>2</v>
      </c>
      <c r="J1818">
        <v>161.97999572</v>
      </c>
      <c r="K1818">
        <v>21</v>
      </c>
      <c r="L1818">
        <v>47</v>
      </c>
      <c r="M1818" t="s">
        <v>332</v>
      </c>
      <c r="N1818">
        <v>96</v>
      </c>
      <c r="O1818" t="s">
        <v>333</v>
      </c>
      <c r="P1818" t="s">
        <v>550</v>
      </c>
      <c r="Q1818" t="s">
        <v>890</v>
      </c>
      <c r="R1818" t="s">
        <v>954</v>
      </c>
      <c r="S1818" s="2">
        <v>41310</v>
      </c>
      <c r="T1818" t="s">
        <v>965</v>
      </c>
      <c r="U1818">
        <v>0</v>
      </c>
      <c r="V1818" t="s">
        <v>975</v>
      </c>
      <c r="AA1818">
        <v>1</v>
      </c>
      <c r="AB1818">
        <v>0</v>
      </c>
      <c r="AC1818" t="s">
        <v>1070</v>
      </c>
      <c r="AI1818">
        <v>44.02866442</v>
      </c>
      <c r="AL1818">
        <v>-108.37951606</v>
      </c>
      <c r="AN1818" t="s">
        <v>1417</v>
      </c>
      <c r="AO1818">
        <v>0.6947812761812751</v>
      </c>
      <c r="AP1818" t="s">
        <v>1523</v>
      </c>
      <c r="AQ1818">
        <v>2013</v>
      </c>
      <c r="AR1818">
        <v>133</v>
      </c>
    </row>
    <row r="1819" spans="1:44">
      <c r="A1819" t="s">
        <v>44</v>
      </c>
      <c r="C1819" s="2">
        <v>43810</v>
      </c>
      <c r="D1819" t="s">
        <v>66</v>
      </c>
      <c r="E1819">
        <v>120</v>
      </c>
      <c r="F1819" t="s">
        <v>149</v>
      </c>
      <c r="G1819" t="s">
        <v>268</v>
      </c>
      <c r="H1819">
        <v>0.125</v>
      </c>
      <c r="I1819">
        <v>42</v>
      </c>
      <c r="J1819">
        <v>2409.4699707</v>
      </c>
      <c r="K1819">
        <v>20</v>
      </c>
      <c r="L1819">
        <v>47</v>
      </c>
      <c r="M1819" t="s">
        <v>332</v>
      </c>
      <c r="N1819">
        <v>96</v>
      </c>
      <c r="O1819" t="s">
        <v>333</v>
      </c>
      <c r="P1819" t="s">
        <v>549</v>
      </c>
      <c r="Q1819" t="s">
        <v>889</v>
      </c>
      <c r="R1819" t="s">
        <v>954</v>
      </c>
      <c r="S1819" s="2">
        <v>43810</v>
      </c>
      <c r="T1819" t="s">
        <v>965</v>
      </c>
      <c r="U1819">
        <v>0</v>
      </c>
      <c r="V1819" t="s">
        <v>975</v>
      </c>
      <c r="X1819">
        <v>0</v>
      </c>
      <c r="AA1819">
        <v>1</v>
      </c>
      <c r="AB1819">
        <v>0</v>
      </c>
      <c r="AC1819" t="s">
        <v>1005</v>
      </c>
      <c r="AG1819">
        <v>0</v>
      </c>
      <c r="AI1819">
        <v>44.02862999</v>
      </c>
      <c r="AL1819">
        <v>-108.3994295</v>
      </c>
      <c r="AN1819" t="s">
        <v>1416</v>
      </c>
      <c r="AO1819">
        <v>2.964953436600489</v>
      </c>
      <c r="AP1819" t="s">
        <v>1522</v>
      </c>
      <c r="AQ1819">
        <v>2019</v>
      </c>
      <c r="AR1819">
        <v>130</v>
      </c>
    </row>
    <row r="1820" spans="1:44">
      <c r="A1820" t="s">
        <v>44</v>
      </c>
      <c r="C1820" s="2">
        <v>41310</v>
      </c>
      <c r="D1820" t="s">
        <v>109</v>
      </c>
      <c r="E1820">
        <v>120</v>
      </c>
      <c r="F1820" t="s">
        <v>148</v>
      </c>
      <c r="G1820" t="s">
        <v>313</v>
      </c>
      <c r="H1820">
        <v>0.125</v>
      </c>
      <c r="I1820">
        <v>2</v>
      </c>
      <c r="J1820">
        <v>161.97999572</v>
      </c>
      <c r="K1820">
        <v>21</v>
      </c>
      <c r="L1820">
        <v>47</v>
      </c>
      <c r="M1820" t="s">
        <v>332</v>
      </c>
      <c r="N1820">
        <v>96</v>
      </c>
      <c r="O1820" t="s">
        <v>333</v>
      </c>
      <c r="P1820" t="s">
        <v>550</v>
      </c>
      <c r="Q1820" t="s">
        <v>890</v>
      </c>
      <c r="R1820" t="s">
        <v>954</v>
      </c>
      <c r="S1820" s="2">
        <v>41310</v>
      </c>
      <c r="T1820" t="s">
        <v>965</v>
      </c>
      <c r="U1820">
        <v>0</v>
      </c>
      <c r="V1820" t="s">
        <v>975</v>
      </c>
      <c r="AA1820">
        <v>1</v>
      </c>
      <c r="AB1820">
        <v>0</v>
      </c>
      <c r="AC1820" t="s">
        <v>1070</v>
      </c>
      <c r="AI1820">
        <v>44.02866442</v>
      </c>
      <c r="AL1820">
        <v>-108.37951606</v>
      </c>
      <c r="AN1820" t="s">
        <v>1417</v>
      </c>
      <c r="AO1820">
        <v>2.537325814379517</v>
      </c>
      <c r="AP1820" t="s">
        <v>1522</v>
      </c>
      <c r="AQ1820">
        <v>2013</v>
      </c>
      <c r="AR1820">
        <v>130</v>
      </c>
    </row>
    <row r="1821" spans="1:44">
      <c r="A1821" t="s">
        <v>44</v>
      </c>
      <c r="C1821" s="2">
        <v>43782</v>
      </c>
      <c r="D1821" t="s">
        <v>81</v>
      </c>
      <c r="E1821">
        <v>60</v>
      </c>
      <c r="F1821" t="s">
        <v>156</v>
      </c>
      <c r="G1821" t="s">
        <v>280</v>
      </c>
      <c r="H1821">
        <v>0.1667</v>
      </c>
      <c r="I1821">
        <v>640</v>
      </c>
      <c r="J1821">
        <v>640</v>
      </c>
      <c r="K1821">
        <v>16</v>
      </c>
      <c r="L1821">
        <v>48</v>
      </c>
      <c r="M1821" t="s">
        <v>332</v>
      </c>
      <c r="N1821">
        <v>95</v>
      </c>
      <c r="O1821" t="s">
        <v>333</v>
      </c>
      <c r="P1821" t="s">
        <v>378</v>
      </c>
      <c r="Q1821" t="s">
        <v>888</v>
      </c>
      <c r="R1821" t="s">
        <v>954</v>
      </c>
      <c r="S1821" s="2">
        <v>43782</v>
      </c>
      <c r="T1821" t="s">
        <v>965</v>
      </c>
      <c r="U1821">
        <v>0</v>
      </c>
      <c r="V1821" t="s">
        <v>975</v>
      </c>
      <c r="X1821">
        <v>0</v>
      </c>
      <c r="AA1821">
        <v>0</v>
      </c>
      <c r="AB1821">
        <v>1</v>
      </c>
      <c r="AC1821" t="s">
        <v>1025</v>
      </c>
      <c r="AG1821">
        <v>0</v>
      </c>
      <c r="AI1821">
        <v>44.13200144</v>
      </c>
      <c r="AL1821">
        <v>-108.26008255</v>
      </c>
      <c r="AN1821" t="s">
        <v>1410</v>
      </c>
      <c r="AO1821">
        <v>2.713232923851839</v>
      </c>
      <c r="AP1821" t="s">
        <v>1519</v>
      </c>
      <c r="AQ1821">
        <v>2019</v>
      </c>
      <c r="AR1821">
        <v>107</v>
      </c>
    </row>
    <row r="1822" spans="1:44">
      <c r="A1822" t="s">
        <v>44</v>
      </c>
      <c r="C1822" s="2">
        <v>43726</v>
      </c>
      <c r="D1822" t="s">
        <v>54</v>
      </c>
      <c r="E1822">
        <v>120</v>
      </c>
      <c r="F1822" t="s">
        <v>149</v>
      </c>
      <c r="G1822" t="s">
        <v>285</v>
      </c>
      <c r="H1822">
        <v>0.125</v>
      </c>
      <c r="I1822">
        <v>2</v>
      </c>
      <c r="J1822">
        <v>2352.86010742</v>
      </c>
      <c r="K1822">
        <v>33</v>
      </c>
      <c r="L1822">
        <v>49</v>
      </c>
      <c r="M1822" t="s">
        <v>332</v>
      </c>
      <c r="N1822">
        <v>95</v>
      </c>
      <c r="O1822" t="s">
        <v>333</v>
      </c>
      <c r="P1822" t="s">
        <v>434</v>
      </c>
      <c r="Q1822" t="s">
        <v>753</v>
      </c>
      <c r="R1822" t="s">
        <v>954</v>
      </c>
      <c r="S1822" s="2">
        <v>43726</v>
      </c>
      <c r="T1822" t="s">
        <v>966</v>
      </c>
      <c r="U1822">
        <v>0</v>
      </c>
      <c r="V1822" t="s">
        <v>975</v>
      </c>
      <c r="X1822">
        <v>0</v>
      </c>
      <c r="AA1822">
        <v>1</v>
      </c>
      <c r="AB1822">
        <v>0</v>
      </c>
      <c r="AC1822" t="s">
        <v>1031</v>
      </c>
      <c r="AG1822">
        <v>0</v>
      </c>
      <c r="AI1822">
        <v>44.17557284</v>
      </c>
      <c r="AL1822">
        <v>-108.28211762</v>
      </c>
      <c r="AN1822" t="s">
        <v>1411</v>
      </c>
      <c r="AO1822">
        <v>2.414998248969665</v>
      </c>
      <c r="AP1822" t="s">
        <v>1519</v>
      </c>
      <c r="AQ1822">
        <v>2019</v>
      </c>
      <c r="AR1822">
        <v>40</v>
      </c>
    </row>
    <row r="1823" spans="1:44">
      <c r="A1823" t="s">
        <v>44</v>
      </c>
      <c r="C1823" s="2">
        <v>43726</v>
      </c>
      <c r="D1823" t="s">
        <v>54</v>
      </c>
      <c r="E1823">
        <v>120</v>
      </c>
      <c r="F1823" t="s">
        <v>149</v>
      </c>
      <c r="G1823" t="s">
        <v>285</v>
      </c>
      <c r="H1823">
        <v>0.125</v>
      </c>
      <c r="I1823">
        <v>2</v>
      </c>
      <c r="J1823">
        <v>2352.86010742</v>
      </c>
      <c r="K1823">
        <v>33</v>
      </c>
      <c r="L1823">
        <v>49</v>
      </c>
      <c r="M1823" t="s">
        <v>332</v>
      </c>
      <c r="N1823">
        <v>95</v>
      </c>
      <c r="O1823" t="s">
        <v>333</v>
      </c>
      <c r="P1823" t="s">
        <v>434</v>
      </c>
      <c r="Q1823" t="s">
        <v>753</v>
      </c>
      <c r="R1823" t="s">
        <v>954</v>
      </c>
      <c r="S1823" s="2">
        <v>43726</v>
      </c>
      <c r="T1823" t="s">
        <v>966</v>
      </c>
      <c r="U1823">
        <v>0</v>
      </c>
      <c r="V1823" t="s">
        <v>975</v>
      </c>
      <c r="X1823">
        <v>0</v>
      </c>
      <c r="AA1823">
        <v>1</v>
      </c>
      <c r="AB1823">
        <v>0</v>
      </c>
      <c r="AC1823" t="s">
        <v>1031</v>
      </c>
      <c r="AG1823">
        <v>0</v>
      </c>
      <c r="AI1823">
        <v>44.17557284</v>
      </c>
      <c r="AL1823">
        <v>-108.28211762</v>
      </c>
      <c r="AN1823" t="s">
        <v>1411</v>
      </c>
      <c r="AO1823">
        <v>2.414998248969665</v>
      </c>
      <c r="AP1823" t="s">
        <v>1519</v>
      </c>
      <c r="AQ1823">
        <v>2019</v>
      </c>
      <c r="AR1823">
        <v>40</v>
      </c>
    </row>
    <row r="1824" spans="1:44">
      <c r="A1824" t="s">
        <v>44</v>
      </c>
      <c r="C1824" s="2">
        <v>43726</v>
      </c>
      <c r="D1824" t="s">
        <v>54</v>
      </c>
      <c r="E1824">
        <v>120</v>
      </c>
      <c r="F1824" t="s">
        <v>149</v>
      </c>
      <c r="G1824" t="s">
        <v>285</v>
      </c>
      <c r="H1824">
        <v>0.125</v>
      </c>
      <c r="I1824">
        <v>2</v>
      </c>
      <c r="J1824">
        <v>2352.86010742</v>
      </c>
      <c r="K1824">
        <v>33</v>
      </c>
      <c r="L1824">
        <v>49</v>
      </c>
      <c r="M1824" t="s">
        <v>332</v>
      </c>
      <c r="N1824">
        <v>95</v>
      </c>
      <c r="O1824" t="s">
        <v>333</v>
      </c>
      <c r="P1824" t="s">
        <v>434</v>
      </c>
      <c r="Q1824" t="s">
        <v>753</v>
      </c>
      <c r="R1824" t="s">
        <v>954</v>
      </c>
      <c r="S1824" s="2">
        <v>43726</v>
      </c>
      <c r="T1824" t="s">
        <v>966</v>
      </c>
      <c r="U1824">
        <v>0</v>
      </c>
      <c r="V1824" t="s">
        <v>975</v>
      </c>
      <c r="X1824">
        <v>0</v>
      </c>
      <c r="AA1824">
        <v>1</v>
      </c>
      <c r="AB1824">
        <v>0</v>
      </c>
      <c r="AC1824" t="s">
        <v>1031</v>
      </c>
      <c r="AG1824">
        <v>0</v>
      </c>
      <c r="AI1824">
        <v>44.17557284</v>
      </c>
      <c r="AL1824">
        <v>-108.28211762</v>
      </c>
      <c r="AN1824" t="s">
        <v>1411</v>
      </c>
      <c r="AO1824">
        <v>2.414998248969665</v>
      </c>
      <c r="AP1824" t="s">
        <v>1519</v>
      </c>
      <c r="AQ1824">
        <v>2019</v>
      </c>
      <c r="AR1824">
        <v>40</v>
      </c>
    </row>
    <row r="1825" spans="1:44">
      <c r="A1825" t="s">
        <v>44</v>
      </c>
      <c r="C1825" s="2">
        <v>43810</v>
      </c>
      <c r="D1825" t="s">
        <v>66</v>
      </c>
      <c r="E1825">
        <v>120</v>
      </c>
      <c r="F1825" t="s">
        <v>149</v>
      </c>
      <c r="G1825" t="s">
        <v>248</v>
      </c>
      <c r="H1825">
        <v>0.125</v>
      </c>
      <c r="I1825">
        <v>2</v>
      </c>
      <c r="J1825">
        <v>2399.19995117</v>
      </c>
      <c r="K1825">
        <v>29</v>
      </c>
      <c r="L1825">
        <v>49</v>
      </c>
      <c r="M1825" t="s">
        <v>332</v>
      </c>
      <c r="N1825">
        <v>95</v>
      </c>
      <c r="O1825" t="s">
        <v>333</v>
      </c>
      <c r="P1825" t="s">
        <v>531</v>
      </c>
      <c r="Q1825" t="s">
        <v>868</v>
      </c>
      <c r="R1825" t="s">
        <v>954</v>
      </c>
      <c r="S1825" s="2">
        <v>43810</v>
      </c>
      <c r="T1825" t="s">
        <v>966</v>
      </c>
      <c r="U1825">
        <v>0</v>
      </c>
      <c r="V1825" t="s">
        <v>975</v>
      </c>
      <c r="X1825">
        <v>0</v>
      </c>
      <c r="AA1825">
        <v>1</v>
      </c>
      <c r="AB1825">
        <v>0</v>
      </c>
      <c r="AC1825" t="s">
        <v>1030</v>
      </c>
      <c r="AG1825">
        <v>0</v>
      </c>
      <c r="AI1825">
        <v>44.19007623</v>
      </c>
      <c r="AL1825">
        <v>-108.30219148</v>
      </c>
      <c r="AN1825" t="s">
        <v>1376</v>
      </c>
      <c r="AO1825">
        <v>2.65730942937792</v>
      </c>
      <c r="AP1825" t="s">
        <v>1519</v>
      </c>
      <c r="AQ1825">
        <v>2019</v>
      </c>
      <c r="AR1825">
        <v>40</v>
      </c>
    </row>
    <row r="1826" spans="1:44">
      <c r="A1826" t="s">
        <v>44</v>
      </c>
      <c r="C1826" s="2">
        <v>43810</v>
      </c>
      <c r="D1826" t="s">
        <v>66</v>
      </c>
      <c r="E1826">
        <v>120</v>
      </c>
      <c r="F1826" t="s">
        <v>149</v>
      </c>
      <c r="G1826" t="s">
        <v>248</v>
      </c>
      <c r="H1826">
        <v>0.125</v>
      </c>
      <c r="I1826">
        <v>2</v>
      </c>
      <c r="J1826">
        <v>2399.19995117</v>
      </c>
      <c r="K1826">
        <v>30</v>
      </c>
      <c r="L1826">
        <v>49</v>
      </c>
      <c r="M1826" t="s">
        <v>332</v>
      </c>
      <c r="N1826">
        <v>95</v>
      </c>
      <c r="O1826" t="s">
        <v>333</v>
      </c>
      <c r="P1826" t="s">
        <v>531</v>
      </c>
      <c r="Q1826" t="s">
        <v>868</v>
      </c>
      <c r="R1826" t="s">
        <v>954</v>
      </c>
      <c r="S1826" s="2">
        <v>43810</v>
      </c>
      <c r="T1826" t="s">
        <v>966</v>
      </c>
      <c r="U1826">
        <v>0</v>
      </c>
      <c r="V1826" t="s">
        <v>975</v>
      </c>
      <c r="X1826">
        <v>0</v>
      </c>
      <c r="AA1826">
        <v>1</v>
      </c>
      <c r="AB1826">
        <v>0</v>
      </c>
      <c r="AC1826" t="s">
        <v>1030</v>
      </c>
      <c r="AG1826">
        <v>0</v>
      </c>
      <c r="AI1826">
        <v>44.19002273</v>
      </c>
      <c r="AL1826">
        <v>-108.32234145</v>
      </c>
      <c r="AN1826" t="s">
        <v>1377</v>
      </c>
      <c r="AO1826">
        <v>2.501052340040045</v>
      </c>
      <c r="AP1826" t="s">
        <v>1525</v>
      </c>
      <c r="AQ1826">
        <v>2019</v>
      </c>
      <c r="AR1826">
        <v>40</v>
      </c>
    </row>
    <row r="1827" spans="1:44">
      <c r="A1827" t="s">
        <v>44</v>
      </c>
      <c r="C1827" s="2">
        <v>43810</v>
      </c>
      <c r="D1827" t="s">
        <v>66</v>
      </c>
      <c r="E1827">
        <v>120</v>
      </c>
      <c r="F1827" t="s">
        <v>149</v>
      </c>
      <c r="G1827" t="s">
        <v>248</v>
      </c>
      <c r="H1827">
        <v>0.125</v>
      </c>
      <c r="I1827">
        <v>2</v>
      </c>
      <c r="J1827">
        <v>2399.19995117</v>
      </c>
      <c r="K1827">
        <v>30</v>
      </c>
      <c r="L1827">
        <v>49</v>
      </c>
      <c r="M1827" t="s">
        <v>332</v>
      </c>
      <c r="N1827">
        <v>95</v>
      </c>
      <c r="O1827" t="s">
        <v>333</v>
      </c>
      <c r="P1827" t="s">
        <v>531</v>
      </c>
      <c r="Q1827" t="s">
        <v>868</v>
      </c>
      <c r="R1827" t="s">
        <v>954</v>
      </c>
      <c r="S1827" s="2">
        <v>43810</v>
      </c>
      <c r="T1827" t="s">
        <v>966</v>
      </c>
      <c r="U1827">
        <v>0</v>
      </c>
      <c r="V1827" t="s">
        <v>975</v>
      </c>
      <c r="X1827">
        <v>0</v>
      </c>
      <c r="AA1827">
        <v>1</v>
      </c>
      <c r="AB1827">
        <v>0</v>
      </c>
      <c r="AC1827" t="s">
        <v>1030</v>
      </c>
      <c r="AG1827">
        <v>0</v>
      </c>
      <c r="AI1827">
        <v>44.19002273</v>
      </c>
      <c r="AL1827">
        <v>-108.32234145</v>
      </c>
      <c r="AN1827" t="s">
        <v>1377</v>
      </c>
      <c r="AO1827">
        <v>2.501052340040045</v>
      </c>
      <c r="AP1827" t="s">
        <v>1525</v>
      </c>
      <c r="AQ1827">
        <v>2019</v>
      </c>
      <c r="AR1827">
        <v>40</v>
      </c>
    </row>
    <row r="1828" spans="1:44">
      <c r="A1828" t="s">
        <v>44</v>
      </c>
      <c r="C1828" s="2">
        <v>43810</v>
      </c>
      <c r="D1828" t="s">
        <v>66</v>
      </c>
      <c r="E1828">
        <v>120</v>
      </c>
      <c r="F1828" t="s">
        <v>149</v>
      </c>
      <c r="G1828" t="s">
        <v>248</v>
      </c>
      <c r="H1828">
        <v>0.125</v>
      </c>
      <c r="I1828">
        <v>2</v>
      </c>
      <c r="J1828">
        <v>2399.19995117</v>
      </c>
      <c r="K1828">
        <v>30</v>
      </c>
      <c r="L1828">
        <v>49</v>
      </c>
      <c r="M1828" t="s">
        <v>332</v>
      </c>
      <c r="N1828">
        <v>95</v>
      </c>
      <c r="O1828" t="s">
        <v>333</v>
      </c>
      <c r="P1828" t="s">
        <v>531</v>
      </c>
      <c r="Q1828" t="s">
        <v>868</v>
      </c>
      <c r="R1828" t="s">
        <v>954</v>
      </c>
      <c r="S1828" s="2">
        <v>43810</v>
      </c>
      <c r="T1828" t="s">
        <v>966</v>
      </c>
      <c r="U1828">
        <v>0</v>
      </c>
      <c r="V1828" t="s">
        <v>975</v>
      </c>
      <c r="X1828">
        <v>0</v>
      </c>
      <c r="AA1828">
        <v>1</v>
      </c>
      <c r="AB1828">
        <v>0</v>
      </c>
      <c r="AC1828" t="s">
        <v>1030</v>
      </c>
      <c r="AG1828">
        <v>0</v>
      </c>
      <c r="AI1828">
        <v>44.19002273</v>
      </c>
      <c r="AL1828">
        <v>-108.32234145</v>
      </c>
      <c r="AN1828" t="s">
        <v>1377</v>
      </c>
      <c r="AO1828">
        <v>2.501052340040045</v>
      </c>
      <c r="AP1828" t="s">
        <v>1525</v>
      </c>
      <c r="AQ1828">
        <v>2019</v>
      </c>
      <c r="AR1828">
        <v>40</v>
      </c>
    </row>
    <row r="1829" spans="1:44">
      <c r="A1829" t="s">
        <v>44</v>
      </c>
      <c r="C1829" s="2">
        <v>41310</v>
      </c>
      <c r="D1829" t="s">
        <v>109</v>
      </c>
      <c r="E1829">
        <v>120</v>
      </c>
      <c r="F1829" t="s">
        <v>148</v>
      </c>
      <c r="G1829" t="s">
        <v>313</v>
      </c>
      <c r="H1829">
        <v>0.125</v>
      </c>
      <c r="I1829">
        <v>2</v>
      </c>
      <c r="J1829">
        <v>161.97999572</v>
      </c>
      <c r="K1829">
        <v>21</v>
      </c>
      <c r="L1829">
        <v>47</v>
      </c>
      <c r="M1829" t="s">
        <v>332</v>
      </c>
      <c r="N1829">
        <v>96</v>
      </c>
      <c r="O1829" t="s">
        <v>333</v>
      </c>
      <c r="P1829" t="s">
        <v>550</v>
      </c>
      <c r="Q1829" t="s">
        <v>890</v>
      </c>
      <c r="R1829" t="s">
        <v>954</v>
      </c>
      <c r="S1829" s="2">
        <v>41310</v>
      </c>
      <c r="T1829" t="s">
        <v>965</v>
      </c>
      <c r="U1829">
        <v>0</v>
      </c>
      <c r="V1829" t="s">
        <v>975</v>
      </c>
      <c r="AA1829">
        <v>1</v>
      </c>
      <c r="AB1829">
        <v>0</v>
      </c>
      <c r="AC1829" t="s">
        <v>1070</v>
      </c>
      <c r="AI1829">
        <v>44.02866442</v>
      </c>
      <c r="AL1829">
        <v>-108.37951606</v>
      </c>
      <c r="AN1829" t="s">
        <v>1417</v>
      </c>
      <c r="AO1829">
        <v>2.515459472479887</v>
      </c>
      <c r="AP1829" t="s">
        <v>1526</v>
      </c>
      <c r="AQ1829">
        <v>2013</v>
      </c>
      <c r="AR1829">
        <v>51</v>
      </c>
    </row>
    <row r="1830" spans="1:44">
      <c r="A1830" t="s">
        <v>44</v>
      </c>
      <c r="C1830" s="2">
        <v>43810</v>
      </c>
      <c r="D1830" t="s">
        <v>66</v>
      </c>
      <c r="E1830">
        <v>120</v>
      </c>
      <c r="F1830" t="s">
        <v>149</v>
      </c>
      <c r="G1830" t="s">
        <v>268</v>
      </c>
      <c r="H1830">
        <v>0.125</v>
      </c>
      <c r="I1830">
        <v>42</v>
      </c>
      <c r="J1830">
        <v>2409.4699707</v>
      </c>
      <c r="K1830">
        <v>20</v>
      </c>
      <c r="L1830">
        <v>47</v>
      </c>
      <c r="M1830" t="s">
        <v>332</v>
      </c>
      <c r="N1830">
        <v>96</v>
      </c>
      <c r="O1830" t="s">
        <v>333</v>
      </c>
      <c r="P1830" t="s">
        <v>549</v>
      </c>
      <c r="Q1830" t="s">
        <v>889</v>
      </c>
      <c r="R1830" t="s">
        <v>954</v>
      </c>
      <c r="S1830" s="2">
        <v>43810</v>
      </c>
      <c r="T1830" t="s">
        <v>965</v>
      </c>
      <c r="U1830">
        <v>0</v>
      </c>
      <c r="V1830" t="s">
        <v>975</v>
      </c>
      <c r="X1830">
        <v>0</v>
      </c>
      <c r="AA1830">
        <v>1</v>
      </c>
      <c r="AB1830">
        <v>0</v>
      </c>
      <c r="AC1830" t="s">
        <v>1005</v>
      </c>
      <c r="AG1830">
        <v>0</v>
      </c>
      <c r="AI1830">
        <v>44.02862999</v>
      </c>
      <c r="AL1830">
        <v>-108.3994295</v>
      </c>
      <c r="AN1830" t="s">
        <v>1416</v>
      </c>
      <c r="AO1830">
        <v>1.865295597903941</v>
      </c>
      <c r="AP1830" t="s">
        <v>1522</v>
      </c>
      <c r="AQ1830">
        <v>2019</v>
      </c>
      <c r="AR1830">
        <v>110</v>
      </c>
    </row>
    <row r="1831" spans="1:44">
      <c r="A1831" t="s">
        <v>44</v>
      </c>
      <c r="C1831" s="2">
        <v>41310</v>
      </c>
      <c r="D1831" t="s">
        <v>109</v>
      </c>
      <c r="E1831">
        <v>120</v>
      </c>
      <c r="F1831" t="s">
        <v>148</v>
      </c>
      <c r="G1831" t="s">
        <v>313</v>
      </c>
      <c r="H1831">
        <v>0.125</v>
      </c>
      <c r="I1831">
        <v>2</v>
      </c>
      <c r="J1831">
        <v>161.97999572</v>
      </c>
      <c r="K1831">
        <v>21</v>
      </c>
      <c r="L1831">
        <v>47</v>
      </c>
      <c r="M1831" t="s">
        <v>332</v>
      </c>
      <c r="N1831">
        <v>96</v>
      </c>
      <c r="O1831" t="s">
        <v>333</v>
      </c>
      <c r="P1831" t="s">
        <v>550</v>
      </c>
      <c r="Q1831" t="s">
        <v>890</v>
      </c>
      <c r="R1831" t="s">
        <v>954</v>
      </c>
      <c r="S1831" s="2">
        <v>41310</v>
      </c>
      <c r="T1831" t="s">
        <v>965</v>
      </c>
      <c r="U1831">
        <v>0</v>
      </c>
      <c r="V1831" t="s">
        <v>975</v>
      </c>
      <c r="AA1831">
        <v>1</v>
      </c>
      <c r="AB1831">
        <v>0</v>
      </c>
      <c r="AC1831" t="s">
        <v>1070</v>
      </c>
      <c r="AI1831">
        <v>44.02866442</v>
      </c>
      <c r="AL1831">
        <v>-108.37951606</v>
      </c>
      <c r="AN1831" t="s">
        <v>1417</v>
      </c>
      <c r="AO1831">
        <v>0.9321583229931446</v>
      </c>
      <c r="AP1831" t="s">
        <v>1522</v>
      </c>
      <c r="AQ1831">
        <v>2013</v>
      </c>
      <c r="AR1831">
        <v>110</v>
      </c>
    </row>
    <row r="1832" spans="1:44">
      <c r="A1832" t="s">
        <v>44</v>
      </c>
      <c r="C1832" s="2">
        <v>41310</v>
      </c>
      <c r="D1832" t="s">
        <v>109</v>
      </c>
      <c r="E1832">
        <v>120</v>
      </c>
      <c r="F1832" t="s">
        <v>148</v>
      </c>
      <c r="G1832" t="s">
        <v>313</v>
      </c>
      <c r="H1832">
        <v>0.125</v>
      </c>
      <c r="I1832">
        <v>2</v>
      </c>
      <c r="J1832">
        <v>161.97999572</v>
      </c>
      <c r="K1832">
        <v>21</v>
      </c>
      <c r="L1832">
        <v>47</v>
      </c>
      <c r="M1832" t="s">
        <v>332</v>
      </c>
      <c r="N1832">
        <v>96</v>
      </c>
      <c r="O1832" t="s">
        <v>333</v>
      </c>
      <c r="P1832" t="s">
        <v>550</v>
      </c>
      <c r="Q1832" t="s">
        <v>890</v>
      </c>
      <c r="R1832" t="s">
        <v>954</v>
      </c>
      <c r="S1832" s="2">
        <v>41310</v>
      </c>
      <c r="T1832" t="s">
        <v>965</v>
      </c>
      <c r="U1832">
        <v>0</v>
      </c>
      <c r="V1832" t="s">
        <v>975</v>
      </c>
      <c r="AA1832">
        <v>1</v>
      </c>
      <c r="AB1832">
        <v>0</v>
      </c>
      <c r="AC1832" t="s">
        <v>1070</v>
      </c>
      <c r="AI1832">
        <v>44.02866442</v>
      </c>
      <c r="AL1832">
        <v>-108.37951606</v>
      </c>
      <c r="AN1832" t="s">
        <v>1417</v>
      </c>
      <c r="AO1832">
        <v>2.686764126500059</v>
      </c>
      <c r="AP1832" t="s">
        <v>1522</v>
      </c>
      <c r="AQ1832">
        <v>2013</v>
      </c>
      <c r="AR1832">
        <v>109</v>
      </c>
    </row>
    <row r="1833" spans="1:44">
      <c r="A1833" t="s">
        <v>44</v>
      </c>
      <c r="C1833" s="2">
        <v>43810</v>
      </c>
      <c r="D1833" t="s">
        <v>66</v>
      </c>
      <c r="E1833">
        <v>120</v>
      </c>
      <c r="F1833" t="s">
        <v>149</v>
      </c>
      <c r="G1833" t="s">
        <v>248</v>
      </c>
      <c r="H1833">
        <v>0.125</v>
      </c>
      <c r="I1833">
        <v>2</v>
      </c>
      <c r="J1833">
        <v>2399.19995117</v>
      </c>
      <c r="K1833">
        <v>30</v>
      </c>
      <c r="L1833">
        <v>49</v>
      </c>
      <c r="M1833" t="s">
        <v>332</v>
      </c>
      <c r="N1833">
        <v>95</v>
      </c>
      <c r="O1833" t="s">
        <v>333</v>
      </c>
      <c r="P1833" t="s">
        <v>531</v>
      </c>
      <c r="Q1833" t="s">
        <v>868</v>
      </c>
      <c r="R1833" t="s">
        <v>954</v>
      </c>
      <c r="S1833" s="2">
        <v>43810</v>
      </c>
      <c r="T1833" t="s">
        <v>966</v>
      </c>
      <c r="U1833">
        <v>0</v>
      </c>
      <c r="V1833" t="s">
        <v>975</v>
      </c>
      <c r="X1833">
        <v>0</v>
      </c>
      <c r="AA1833">
        <v>1</v>
      </c>
      <c r="AB1833">
        <v>0</v>
      </c>
      <c r="AC1833" t="s">
        <v>1030</v>
      </c>
      <c r="AG1833">
        <v>0</v>
      </c>
      <c r="AI1833">
        <v>44.19002273</v>
      </c>
      <c r="AL1833">
        <v>-108.32234145</v>
      </c>
      <c r="AN1833" t="s">
        <v>1377</v>
      </c>
      <c r="AO1833">
        <v>2.654488575751284</v>
      </c>
      <c r="AP1833" t="s">
        <v>1519</v>
      </c>
      <c r="AQ1833">
        <v>2019</v>
      </c>
      <c r="AR1833">
        <v>111</v>
      </c>
    </row>
    <row r="1834" spans="1:44">
      <c r="A1834" t="s">
        <v>44</v>
      </c>
      <c r="C1834" s="2">
        <v>43810</v>
      </c>
      <c r="D1834" t="s">
        <v>66</v>
      </c>
      <c r="E1834">
        <v>120</v>
      </c>
      <c r="F1834" t="s">
        <v>149</v>
      </c>
      <c r="G1834" t="s">
        <v>248</v>
      </c>
      <c r="H1834">
        <v>0.125</v>
      </c>
      <c r="I1834">
        <v>2</v>
      </c>
      <c r="J1834">
        <v>2399.19995117</v>
      </c>
      <c r="K1834">
        <v>30</v>
      </c>
      <c r="L1834">
        <v>49</v>
      </c>
      <c r="M1834" t="s">
        <v>332</v>
      </c>
      <c r="N1834">
        <v>95</v>
      </c>
      <c r="O1834" t="s">
        <v>333</v>
      </c>
      <c r="P1834" t="s">
        <v>531</v>
      </c>
      <c r="Q1834" t="s">
        <v>868</v>
      </c>
      <c r="R1834" t="s">
        <v>954</v>
      </c>
      <c r="S1834" s="2">
        <v>43810</v>
      </c>
      <c r="T1834" t="s">
        <v>966</v>
      </c>
      <c r="U1834">
        <v>0</v>
      </c>
      <c r="V1834" t="s">
        <v>975</v>
      </c>
      <c r="X1834">
        <v>0</v>
      </c>
      <c r="AA1834">
        <v>1</v>
      </c>
      <c r="AB1834">
        <v>0</v>
      </c>
      <c r="AC1834" t="s">
        <v>1030</v>
      </c>
      <c r="AG1834">
        <v>0</v>
      </c>
      <c r="AI1834">
        <v>44.19002273</v>
      </c>
      <c r="AL1834">
        <v>-108.32234145</v>
      </c>
      <c r="AN1834" t="s">
        <v>1377</v>
      </c>
      <c r="AO1834">
        <v>2.654488575751284</v>
      </c>
      <c r="AP1834" t="s">
        <v>1519</v>
      </c>
      <c r="AQ1834">
        <v>2019</v>
      </c>
      <c r="AR1834">
        <v>111</v>
      </c>
    </row>
    <row r="1835" spans="1:44">
      <c r="A1835" t="s">
        <v>44</v>
      </c>
      <c r="C1835" s="2">
        <v>43810</v>
      </c>
      <c r="D1835" t="s">
        <v>66</v>
      </c>
      <c r="E1835">
        <v>120</v>
      </c>
      <c r="F1835" t="s">
        <v>149</v>
      </c>
      <c r="G1835" t="s">
        <v>248</v>
      </c>
      <c r="H1835">
        <v>0.125</v>
      </c>
      <c r="I1835">
        <v>2</v>
      </c>
      <c r="J1835">
        <v>2399.19995117</v>
      </c>
      <c r="K1835">
        <v>30</v>
      </c>
      <c r="L1835">
        <v>49</v>
      </c>
      <c r="M1835" t="s">
        <v>332</v>
      </c>
      <c r="N1835">
        <v>95</v>
      </c>
      <c r="O1835" t="s">
        <v>333</v>
      </c>
      <c r="P1835" t="s">
        <v>531</v>
      </c>
      <c r="Q1835" t="s">
        <v>868</v>
      </c>
      <c r="R1835" t="s">
        <v>954</v>
      </c>
      <c r="S1835" s="2">
        <v>43810</v>
      </c>
      <c r="T1835" t="s">
        <v>966</v>
      </c>
      <c r="U1835">
        <v>0</v>
      </c>
      <c r="V1835" t="s">
        <v>975</v>
      </c>
      <c r="X1835">
        <v>0</v>
      </c>
      <c r="AA1835">
        <v>1</v>
      </c>
      <c r="AB1835">
        <v>0</v>
      </c>
      <c r="AC1835" t="s">
        <v>1030</v>
      </c>
      <c r="AG1835">
        <v>0</v>
      </c>
      <c r="AI1835">
        <v>44.19002273</v>
      </c>
      <c r="AL1835">
        <v>-108.32234145</v>
      </c>
      <c r="AN1835" t="s">
        <v>1377</v>
      </c>
      <c r="AO1835">
        <v>2.654488575751284</v>
      </c>
      <c r="AP1835" t="s">
        <v>1519</v>
      </c>
      <c r="AQ1835">
        <v>2019</v>
      </c>
      <c r="AR1835">
        <v>111</v>
      </c>
    </row>
    <row r="1836" spans="1:44">
      <c r="A1836" t="s">
        <v>44</v>
      </c>
      <c r="C1836" s="2">
        <v>41856</v>
      </c>
      <c r="D1836" t="s">
        <v>56</v>
      </c>
      <c r="E1836">
        <v>120</v>
      </c>
      <c r="F1836" t="s">
        <v>148</v>
      </c>
      <c r="G1836" t="s">
        <v>261</v>
      </c>
      <c r="H1836">
        <v>0.125</v>
      </c>
      <c r="I1836">
        <v>3100</v>
      </c>
      <c r="J1836">
        <v>320</v>
      </c>
      <c r="K1836">
        <v>28</v>
      </c>
      <c r="L1836">
        <v>38</v>
      </c>
      <c r="M1836" t="s">
        <v>332</v>
      </c>
      <c r="N1836">
        <v>71</v>
      </c>
      <c r="O1836" t="s">
        <v>333</v>
      </c>
      <c r="P1836" t="s">
        <v>361</v>
      </c>
      <c r="Q1836" t="s">
        <v>644</v>
      </c>
      <c r="R1836" t="s">
        <v>954</v>
      </c>
      <c r="S1836" s="2">
        <v>41856</v>
      </c>
      <c r="T1836" t="s">
        <v>961</v>
      </c>
      <c r="U1836">
        <v>0</v>
      </c>
      <c r="V1836" t="s">
        <v>973</v>
      </c>
      <c r="AA1836">
        <v>1</v>
      </c>
      <c r="AB1836">
        <v>0</v>
      </c>
      <c r="AC1836" t="s">
        <v>997</v>
      </c>
      <c r="AI1836">
        <v>43.23994221</v>
      </c>
      <c r="AJ1836" t="s">
        <v>973</v>
      </c>
      <c r="AL1836">
        <v>-105.38896762</v>
      </c>
      <c r="AN1836" t="s">
        <v>1133</v>
      </c>
      <c r="AO1836">
        <v>2.254492653569273</v>
      </c>
      <c r="AP1836" t="s">
        <v>1526</v>
      </c>
      <c r="AQ1836">
        <v>2014</v>
      </c>
      <c r="AR1836">
        <v>12</v>
      </c>
    </row>
    <row r="1837" spans="1:44">
      <c r="A1837" t="s">
        <v>44</v>
      </c>
      <c r="C1837" s="2">
        <v>43914</v>
      </c>
      <c r="D1837" t="s">
        <v>57</v>
      </c>
      <c r="E1837">
        <v>120</v>
      </c>
      <c r="F1837" t="s">
        <v>149</v>
      </c>
      <c r="G1837" t="s">
        <v>262</v>
      </c>
      <c r="H1837">
        <v>0.125</v>
      </c>
      <c r="I1837">
        <v>634</v>
      </c>
      <c r="J1837">
        <v>162.94000244</v>
      </c>
      <c r="K1837">
        <v>3</v>
      </c>
      <c r="L1837">
        <v>37</v>
      </c>
      <c r="M1837" t="s">
        <v>332</v>
      </c>
      <c r="N1837">
        <v>71</v>
      </c>
      <c r="O1837" t="s">
        <v>333</v>
      </c>
      <c r="P1837" t="s">
        <v>362</v>
      </c>
      <c r="Q1837" t="s">
        <v>645</v>
      </c>
      <c r="R1837" t="s">
        <v>954</v>
      </c>
      <c r="S1837" s="2">
        <v>43914</v>
      </c>
      <c r="T1837" t="s">
        <v>961</v>
      </c>
      <c r="U1837">
        <v>0</v>
      </c>
      <c r="V1837" t="s">
        <v>973</v>
      </c>
      <c r="X1837">
        <v>0</v>
      </c>
      <c r="AA1837">
        <v>1</v>
      </c>
      <c r="AB1837">
        <v>0</v>
      </c>
      <c r="AC1837" t="s">
        <v>998</v>
      </c>
      <c r="AG1837">
        <v>0</v>
      </c>
      <c r="AI1837">
        <v>43.21058048</v>
      </c>
      <c r="AJ1837" t="s">
        <v>973</v>
      </c>
      <c r="AL1837">
        <v>-105.3698629</v>
      </c>
      <c r="AN1837" t="s">
        <v>1134</v>
      </c>
      <c r="AO1837">
        <v>2.595715806569284</v>
      </c>
      <c r="AP1837" t="s">
        <v>1522</v>
      </c>
      <c r="AQ1837">
        <v>2020</v>
      </c>
      <c r="AR1837">
        <v>12</v>
      </c>
    </row>
    <row r="1838" spans="1:44">
      <c r="A1838" t="s">
        <v>44</v>
      </c>
      <c r="C1838" s="2">
        <v>43914</v>
      </c>
      <c r="D1838" t="s">
        <v>57</v>
      </c>
      <c r="E1838">
        <v>120</v>
      </c>
      <c r="F1838" t="s">
        <v>149</v>
      </c>
      <c r="G1838" t="s">
        <v>263</v>
      </c>
      <c r="H1838">
        <v>0.125</v>
      </c>
      <c r="I1838">
        <v>516</v>
      </c>
      <c r="J1838">
        <v>320</v>
      </c>
      <c r="K1838">
        <v>3</v>
      </c>
      <c r="L1838">
        <v>37</v>
      </c>
      <c r="M1838" t="s">
        <v>332</v>
      </c>
      <c r="N1838">
        <v>71</v>
      </c>
      <c r="O1838" t="s">
        <v>333</v>
      </c>
      <c r="P1838" t="s">
        <v>363</v>
      </c>
      <c r="Q1838" t="s">
        <v>646</v>
      </c>
      <c r="R1838" t="s">
        <v>954</v>
      </c>
      <c r="S1838" s="2">
        <v>43914</v>
      </c>
      <c r="T1838" t="s">
        <v>961</v>
      </c>
      <c r="U1838">
        <v>0</v>
      </c>
      <c r="V1838" t="s">
        <v>973</v>
      </c>
      <c r="X1838">
        <v>0</v>
      </c>
      <c r="AA1838">
        <v>1</v>
      </c>
      <c r="AB1838">
        <v>0</v>
      </c>
      <c r="AC1838" t="s">
        <v>999</v>
      </c>
      <c r="AG1838">
        <v>0</v>
      </c>
      <c r="AI1838">
        <v>43.21058048</v>
      </c>
      <c r="AJ1838" t="s">
        <v>973</v>
      </c>
      <c r="AL1838">
        <v>-105.3698629</v>
      </c>
      <c r="AN1838" t="s">
        <v>1134</v>
      </c>
      <c r="AO1838">
        <v>2.595715806569284</v>
      </c>
      <c r="AP1838" t="s">
        <v>1522</v>
      </c>
      <c r="AQ1838">
        <v>2020</v>
      </c>
      <c r="AR1838">
        <v>12</v>
      </c>
    </row>
    <row r="1839" spans="1:44">
      <c r="A1839" t="s">
        <v>44</v>
      </c>
      <c r="C1839" s="2">
        <v>43914</v>
      </c>
      <c r="D1839" t="s">
        <v>57</v>
      </c>
      <c r="E1839">
        <v>120</v>
      </c>
      <c r="F1839" t="s">
        <v>149</v>
      </c>
      <c r="G1839" t="s">
        <v>264</v>
      </c>
      <c r="H1839">
        <v>0.125</v>
      </c>
      <c r="I1839">
        <v>346</v>
      </c>
      <c r="J1839">
        <v>480</v>
      </c>
      <c r="K1839">
        <v>3</v>
      </c>
      <c r="L1839">
        <v>37</v>
      </c>
      <c r="M1839" t="s">
        <v>332</v>
      </c>
      <c r="N1839">
        <v>71</v>
      </c>
      <c r="O1839" t="s">
        <v>333</v>
      </c>
      <c r="P1839" t="s">
        <v>364</v>
      </c>
      <c r="Q1839" t="s">
        <v>647</v>
      </c>
      <c r="R1839" t="s">
        <v>954</v>
      </c>
      <c r="S1839" s="2">
        <v>43914</v>
      </c>
      <c r="T1839" t="s">
        <v>961</v>
      </c>
      <c r="U1839">
        <v>0</v>
      </c>
      <c r="V1839" t="s">
        <v>973</v>
      </c>
      <c r="X1839">
        <v>0</v>
      </c>
      <c r="AA1839">
        <v>1</v>
      </c>
      <c r="AB1839">
        <v>0</v>
      </c>
      <c r="AC1839" t="s">
        <v>1000</v>
      </c>
      <c r="AG1839">
        <v>0</v>
      </c>
      <c r="AI1839">
        <v>43.21058048</v>
      </c>
      <c r="AJ1839" t="s">
        <v>973</v>
      </c>
      <c r="AL1839">
        <v>-105.3698629</v>
      </c>
      <c r="AN1839" t="s">
        <v>1134</v>
      </c>
      <c r="AO1839">
        <v>2.595715806569284</v>
      </c>
      <c r="AP1839" t="s">
        <v>1522</v>
      </c>
      <c r="AQ1839">
        <v>2020</v>
      </c>
      <c r="AR1839">
        <v>12</v>
      </c>
    </row>
    <row r="1840" spans="1:44">
      <c r="A1840" t="s">
        <v>44</v>
      </c>
      <c r="C1840" s="2">
        <v>43040</v>
      </c>
      <c r="D1840" t="s">
        <v>63</v>
      </c>
      <c r="E1840">
        <v>60</v>
      </c>
      <c r="F1840" t="s">
        <v>156</v>
      </c>
      <c r="G1840" t="s">
        <v>314</v>
      </c>
      <c r="H1840">
        <v>0.1667</v>
      </c>
      <c r="I1840">
        <v>5002</v>
      </c>
      <c r="J1840">
        <v>120</v>
      </c>
      <c r="K1840">
        <v>20</v>
      </c>
      <c r="L1840">
        <v>38</v>
      </c>
      <c r="M1840" t="s">
        <v>332</v>
      </c>
      <c r="N1840">
        <v>71</v>
      </c>
      <c r="O1840" t="s">
        <v>333</v>
      </c>
      <c r="P1840" t="s">
        <v>551</v>
      </c>
      <c r="Q1840" t="s">
        <v>891</v>
      </c>
      <c r="R1840" t="s">
        <v>954</v>
      </c>
      <c r="S1840" s="2">
        <v>43040</v>
      </c>
      <c r="T1840" t="s">
        <v>961</v>
      </c>
      <c r="U1840">
        <v>0</v>
      </c>
      <c r="V1840" t="s">
        <v>973</v>
      </c>
      <c r="X1840">
        <v>0</v>
      </c>
      <c r="AA1840">
        <v>0</v>
      </c>
      <c r="AB1840">
        <v>0</v>
      </c>
      <c r="AC1840" t="s">
        <v>1071</v>
      </c>
      <c r="AG1840">
        <v>0</v>
      </c>
      <c r="AI1840">
        <v>43.25395358</v>
      </c>
      <c r="AJ1840" t="s">
        <v>973</v>
      </c>
      <c r="AL1840">
        <v>-105.40942281</v>
      </c>
      <c r="AN1840" t="s">
        <v>1418</v>
      </c>
      <c r="AO1840">
        <v>2.792819607058348</v>
      </c>
      <c r="AP1840" t="s">
        <v>1526</v>
      </c>
      <c r="AQ1840">
        <v>2017</v>
      </c>
      <c r="AR1840">
        <v>10</v>
      </c>
    </row>
    <row r="1841" spans="1:44">
      <c r="A1841" t="s">
        <v>44</v>
      </c>
      <c r="C1841" s="2">
        <v>43040</v>
      </c>
      <c r="D1841" t="s">
        <v>63</v>
      </c>
      <c r="E1841">
        <v>60</v>
      </c>
      <c r="F1841" t="s">
        <v>156</v>
      </c>
      <c r="G1841" t="s">
        <v>314</v>
      </c>
      <c r="H1841">
        <v>0.1667</v>
      </c>
      <c r="I1841">
        <v>5002</v>
      </c>
      <c r="J1841">
        <v>120</v>
      </c>
      <c r="K1841">
        <v>20</v>
      </c>
      <c r="L1841">
        <v>38</v>
      </c>
      <c r="M1841" t="s">
        <v>332</v>
      </c>
      <c r="N1841">
        <v>71</v>
      </c>
      <c r="O1841" t="s">
        <v>333</v>
      </c>
      <c r="P1841" t="s">
        <v>551</v>
      </c>
      <c r="Q1841" t="s">
        <v>891</v>
      </c>
      <c r="R1841" t="s">
        <v>954</v>
      </c>
      <c r="S1841" s="2">
        <v>43040</v>
      </c>
      <c r="T1841" t="s">
        <v>961</v>
      </c>
      <c r="U1841">
        <v>0</v>
      </c>
      <c r="V1841" t="s">
        <v>973</v>
      </c>
      <c r="X1841">
        <v>0</v>
      </c>
      <c r="AA1841">
        <v>0</v>
      </c>
      <c r="AB1841">
        <v>0</v>
      </c>
      <c r="AC1841" t="s">
        <v>1071</v>
      </c>
      <c r="AG1841">
        <v>0</v>
      </c>
      <c r="AI1841">
        <v>43.25395358</v>
      </c>
      <c r="AJ1841" t="s">
        <v>973</v>
      </c>
      <c r="AL1841">
        <v>-105.40942281</v>
      </c>
      <c r="AN1841" t="s">
        <v>1418</v>
      </c>
      <c r="AO1841">
        <v>2.792819607058348</v>
      </c>
      <c r="AP1841" t="s">
        <v>1526</v>
      </c>
      <c r="AQ1841">
        <v>2017</v>
      </c>
      <c r="AR1841">
        <v>10</v>
      </c>
    </row>
    <row r="1842" spans="1:44">
      <c r="A1842" t="s">
        <v>44</v>
      </c>
      <c r="C1842" s="2">
        <v>41856</v>
      </c>
      <c r="D1842" t="s">
        <v>56</v>
      </c>
      <c r="E1842">
        <v>120</v>
      </c>
      <c r="F1842" t="s">
        <v>148</v>
      </c>
      <c r="G1842" t="s">
        <v>261</v>
      </c>
      <c r="H1842">
        <v>0.125</v>
      </c>
      <c r="I1842">
        <v>3100</v>
      </c>
      <c r="J1842">
        <v>320</v>
      </c>
      <c r="K1842">
        <v>28</v>
      </c>
      <c r="L1842">
        <v>38</v>
      </c>
      <c r="M1842" t="s">
        <v>332</v>
      </c>
      <c r="N1842">
        <v>71</v>
      </c>
      <c r="O1842" t="s">
        <v>333</v>
      </c>
      <c r="P1842" t="s">
        <v>361</v>
      </c>
      <c r="Q1842" t="s">
        <v>644</v>
      </c>
      <c r="R1842" t="s">
        <v>954</v>
      </c>
      <c r="S1842" s="2">
        <v>41856</v>
      </c>
      <c r="T1842" t="s">
        <v>961</v>
      </c>
      <c r="U1842">
        <v>0</v>
      </c>
      <c r="V1842" t="s">
        <v>973</v>
      </c>
      <c r="AA1842">
        <v>1</v>
      </c>
      <c r="AB1842">
        <v>0</v>
      </c>
      <c r="AC1842" t="s">
        <v>997</v>
      </c>
      <c r="AI1842">
        <v>43.23994221</v>
      </c>
      <c r="AJ1842" t="s">
        <v>973</v>
      </c>
      <c r="AL1842">
        <v>-105.38896762</v>
      </c>
      <c r="AN1842" t="s">
        <v>1133</v>
      </c>
      <c r="AO1842">
        <v>1.840996511487967</v>
      </c>
      <c r="AP1842" t="s">
        <v>1522</v>
      </c>
      <c r="AQ1842">
        <v>2014</v>
      </c>
      <c r="AR1842">
        <v>10</v>
      </c>
    </row>
    <row r="1843" spans="1:44">
      <c r="A1843" t="s">
        <v>44</v>
      </c>
      <c r="C1843" s="2">
        <v>43914</v>
      </c>
      <c r="D1843" t="s">
        <v>57</v>
      </c>
      <c r="E1843">
        <v>120</v>
      </c>
      <c r="F1843" t="s">
        <v>149</v>
      </c>
      <c r="G1843" t="s">
        <v>262</v>
      </c>
      <c r="H1843">
        <v>0.125</v>
      </c>
      <c r="I1843">
        <v>634</v>
      </c>
      <c r="J1843">
        <v>162.94000244</v>
      </c>
      <c r="K1843">
        <v>3</v>
      </c>
      <c r="L1843">
        <v>37</v>
      </c>
      <c r="M1843" t="s">
        <v>332</v>
      </c>
      <c r="N1843">
        <v>71</v>
      </c>
      <c r="O1843" t="s">
        <v>333</v>
      </c>
      <c r="P1843" t="s">
        <v>362</v>
      </c>
      <c r="Q1843" t="s">
        <v>645</v>
      </c>
      <c r="R1843" t="s">
        <v>954</v>
      </c>
      <c r="S1843" s="2">
        <v>43914</v>
      </c>
      <c r="T1843" t="s">
        <v>961</v>
      </c>
      <c r="U1843">
        <v>0</v>
      </c>
      <c r="V1843" t="s">
        <v>973</v>
      </c>
      <c r="X1843">
        <v>0</v>
      </c>
      <c r="AA1843">
        <v>1</v>
      </c>
      <c r="AB1843">
        <v>0</v>
      </c>
      <c r="AC1843" t="s">
        <v>998</v>
      </c>
      <c r="AG1843">
        <v>0</v>
      </c>
      <c r="AI1843">
        <v>43.21058048</v>
      </c>
      <c r="AJ1843" t="s">
        <v>973</v>
      </c>
      <c r="AL1843">
        <v>-105.3698629</v>
      </c>
      <c r="AN1843" t="s">
        <v>1134</v>
      </c>
      <c r="AO1843">
        <v>2.74482616424908</v>
      </c>
      <c r="AP1843" t="s">
        <v>1522</v>
      </c>
      <c r="AQ1843">
        <v>2020</v>
      </c>
      <c r="AR1843">
        <v>10</v>
      </c>
    </row>
    <row r="1844" spans="1:44">
      <c r="A1844" t="s">
        <v>44</v>
      </c>
      <c r="C1844" s="2">
        <v>43914</v>
      </c>
      <c r="D1844" t="s">
        <v>57</v>
      </c>
      <c r="E1844">
        <v>120</v>
      </c>
      <c r="F1844" t="s">
        <v>149</v>
      </c>
      <c r="G1844" t="s">
        <v>263</v>
      </c>
      <c r="H1844">
        <v>0.125</v>
      </c>
      <c r="I1844">
        <v>516</v>
      </c>
      <c r="J1844">
        <v>320</v>
      </c>
      <c r="K1844">
        <v>3</v>
      </c>
      <c r="L1844">
        <v>37</v>
      </c>
      <c r="M1844" t="s">
        <v>332</v>
      </c>
      <c r="N1844">
        <v>71</v>
      </c>
      <c r="O1844" t="s">
        <v>333</v>
      </c>
      <c r="P1844" t="s">
        <v>363</v>
      </c>
      <c r="Q1844" t="s">
        <v>646</v>
      </c>
      <c r="R1844" t="s">
        <v>954</v>
      </c>
      <c r="S1844" s="2">
        <v>43914</v>
      </c>
      <c r="T1844" t="s">
        <v>961</v>
      </c>
      <c r="U1844">
        <v>0</v>
      </c>
      <c r="V1844" t="s">
        <v>973</v>
      </c>
      <c r="X1844">
        <v>0</v>
      </c>
      <c r="AA1844">
        <v>1</v>
      </c>
      <c r="AB1844">
        <v>0</v>
      </c>
      <c r="AC1844" t="s">
        <v>999</v>
      </c>
      <c r="AG1844">
        <v>0</v>
      </c>
      <c r="AI1844">
        <v>43.21058048</v>
      </c>
      <c r="AJ1844" t="s">
        <v>973</v>
      </c>
      <c r="AL1844">
        <v>-105.3698629</v>
      </c>
      <c r="AN1844" t="s">
        <v>1134</v>
      </c>
      <c r="AO1844">
        <v>2.74482616424908</v>
      </c>
      <c r="AP1844" t="s">
        <v>1522</v>
      </c>
      <c r="AQ1844">
        <v>2020</v>
      </c>
      <c r="AR1844">
        <v>10</v>
      </c>
    </row>
    <row r="1845" spans="1:44">
      <c r="A1845" t="s">
        <v>44</v>
      </c>
      <c r="C1845" s="2">
        <v>43914</v>
      </c>
      <c r="D1845" t="s">
        <v>57</v>
      </c>
      <c r="E1845">
        <v>120</v>
      </c>
      <c r="F1845" t="s">
        <v>149</v>
      </c>
      <c r="G1845" t="s">
        <v>264</v>
      </c>
      <c r="H1845">
        <v>0.125</v>
      </c>
      <c r="I1845">
        <v>346</v>
      </c>
      <c r="J1845">
        <v>480</v>
      </c>
      <c r="K1845">
        <v>3</v>
      </c>
      <c r="L1845">
        <v>37</v>
      </c>
      <c r="M1845" t="s">
        <v>332</v>
      </c>
      <c r="N1845">
        <v>71</v>
      </c>
      <c r="O1845" t="s">
        <v>333</v>
      </c>
      <c r="P1845" t="s">
        <v>364</v>
      </c>
      <c r="Q1845" t="s">
        <v>647</v>
      </c>
      <c r="R1845" t="s">
        <v>954</v>
      </c>
      <c r="S1845" s="2">
        <v>43914</v>
      </c>
      <c r="T1845" t="s">
        <v>961</v>
      </c>
      <c r="U1845">
        <v>0</v>
      </c>
      <c r="V1845" t="s">
        <v>973</v>
      </c>
      <c r="X1845">
        <v>0</v>
      </c>
      <c r="AA1845">
        <v>1</v>
      </c>
      <c r="AB1845">
        <v>0</v>
      </c>
      <c r="AC1845" t="s">
        <v>1000</v>
      </c>
      <c r="AG1845">
        <v>0</v>
      </c>
      <c r="AI1845">
        <v>43.21058048</v>
      </c>
      <c r="AJ1845" t="s">
        <v>973</v>
      </c>
      <c r="AL1845">
        <v>-105.3698629</v>
      </c>
      <c r="AN1845" t="s">
        <v>1134</v>
      </c>
      <c r="AO1845">
        <v>2.74482616424908</v>
      </c>
      <c r="AP1845" t="s">
        <v>1522</v>
      </c>
      <c r="AQ1845">
        <v>2020</v>
      </c>
      <c r="AR1845">
        <v>10</v>
      </c>
    </row>
    <row r="1846" spans="1:44">
      <c r="A1846" t="s">
        <v>44</v>
      </c>
      <c r="C1846" s="2">
        <v>41856</v>
      </c>
      <c r="D1846" t="s">
        <v>56</v>
      </c>
      <c r="E1846">
        <v>120</v>
      </c>
      <c r="F1846" t="s">
        <v>148</v>
      </c>
      <c r="G1846" t="s">
        <v>261</v>
      </c>
      <c r="H1846">
        <v>0.125</v>
      </c>
      <c r="I1846">
        <v>3100</v>
      </c>
      <c r="J1846">
        <v>320</v>
      </c>
      <c r="K1846">
        <v>28</v>
      </c>
      <c r="L1846">
        <v>38</v>
      </c>
      <c r="M1846" t="s">
        <v>332</v>
      </c>
      <c r="N1846">
        <v>71</v>
      </c>
      <c r="O1846" t="s">
        <v>333</v>
      </c>
      <c r="P1846" t="s">
        <v>361</v>
      </c>
      <c r="Q1846" t="s">
        <v>644</v>
      </c>
      <c r="R1846" t="s">
        <v>954</v>
      </c>
      <c r="S1846" s="2">
        <v>41856</v>
      </c>
      <c r="T1846" t="s">
        <v>961</v>
      </c>
      <c r="U1846">
        <v>0</v>
      </c>
      <c r="V1846" t="s">
        <v>973</v>
      </c>
      <c r="AA1846">
        <v>1</v>
      </c>
      <c r="AB1846">
        <v>0</v>
      </c>
      <c r="AC1846" t="s">
        <v>997</v>
      </c>
      <c r="AI1846">
        <v>43.23994221</v>
      </c>
      <c r="AJ1846" t="s">
        <v>973</v>
      </c>
      <c r="AL1846">
        <v>-105.38896762</v>
      </c>
      <c r="AN1846" t="s">
        <v>1133</v>
      </c>
      <c r="AO1846">
        <v>1.989199566909918</v>
      </c>
      <c r="AP1846" t="s">
        <v>1521</v>
      </c>
      <c r="AQ1846">
        <v>2014</v>
      </c>
      <c r="AR1846">
        <v>91</v>
      </c>
    </row>
    <row r="1847" spans="1:44">
      <c r="A1847" t="s">
        <v>44</v>
      </c>
      <c r="C1847" s="2">
        <v>43914</v>
      </c>
      <c r="D1847" t="s">
        <v>57</v>
      </c>
      <c r="E1847">
        <v>120</v>
      </c>
      <c r="F1847" t="s">
        <v>149</v>
      </c>
      <c r="G1847" t="s">
        <v>262</v>
      </c>
      <c r="H1847">
        <v>0.125</v>
      </c>
      <c r="I1847">
        <v>634</v>
      </c>
      <c r="J1847">
        <v>162.94000244</v>
      </c>
      <c r="K1847">
        <v>3</v>
      </c>
      <c r="L1847">
        <v>37</v>
      </c>
      <c r="M1847" t="s">
        <v>332</v>
      </c>
      <c r="N1847">
        <v>71</v>
      </c>
      <c r="O1847" t="s">
        <v>333</v>
      </c>
      <c r="P1847" t="s">
        <v>362</v>
      </c>
      <c r="Q1847" t="s">
        <v>645</v>
      </c>
      <c r="R1847" t="s">
        <v>954</v>
      </c>
      <c r="S1847" s="2">
        <v>43914</v>
      </c>
      <c r="T1847" t="s">
        <v>961</v>
      </c>
      <c r="U1847">
        <v>0</v>
      </c>
      <c r="V1847" t="s">
        <v>973</v>
      </c>
      <c r="X1847">
        <v>0</v>
      </c>
      <c r="AA1847">
        <v>1</v>
      </c>
      <c r="AB1847">
        <v>0</v>
      </c>
      <c r="AC1847" t="s">
        <v>998</v>
      </c>
      <c r="AG1847">
        <v>0</v>
      </c>
      <c r="AI1847">
        <v>43.21058048</v>
      </c>
      <c r="AJ1847" t="s">
        <v>973</v>
      </c>
      <c r="AL1847">
        <v>-105.3698629</v>
      </c>
      <c r="AN1847" t="s">
        <v>1134</v>
      </c>
      <c r="AO1847">
        <v>1.167358935494376</v>
      </c>
      <c r="AP1847" t="s">
        <v>1522</v>
      </c>
      <c r="AQ1847">
        <v>2020</v>
      </c>
      <c r="AR1847">
        <v>91</v>
      </c>
    </row>
    <row r="1848" spans="1:44">
      <c r="A1848" t="s">
        <v>44</v>
      </c>
      <c r="C1848" s="2">
        <v>43914</v>
      </c>
      <c r="D1848" t="s">
        <v>57</v>
      </c>
      <c r="E1848">
        <v>120</v>
      </c>
      <c r="F1848" t="s">
        <v>149</v>
      </c>
      <c r="G1848" t="s">
        <v>263</v>
      </c>
      <c r="H1848">
        <v>0.125</v>
      </c>
      <c r="I1848">
        <v>516</v>
      </c>
      <c r="J1848">
        <v>320</v>
      </c>
      <c r="K1848">
        <v>3</v>
      </c>
      <c r="L1848">
        <v>37</v>
      </c>
      <c r="M1848" t="s">
        <v>332</v>
      </c>
      <c r="N1848">
        <v>71</v>
      </c>
      <c r="O1848" t="s">
        <v>333</v>
      </c>
      <c r="P1848" t="s">
        <v>363</v>
      </c>
      <c r="Q1848" t="s">
        <v>646</v>
      </c>
      <c r="R1848" t="s">
        <v>954</v>
      </c>
      <c r="S1848" s="2">
        <v>43914</v>
      </c>
      <c r="T1848" t="s">
        <v>961</v>
      </c>
      <c r="U1848">
        <v>0</v>
      </c>
      <c r="V1848" t="s">
        <v>973</v>
      </c>
      <c r="X1848">
        <v>0</v>
      </c>
      <c r="AA1848">
        <v>1</v>
      </c>
      <c r="AB1848">
        <v>0</v>
      </c>
      <c r="AC1848" t="s">
        <v>999</v>
      </c>
      <c r="AG1848">
        <v>0</v>
      </c>
      <c r="AI1848">
        <v>43.21058048</v>
      </c>
      <c r="AJ1848" t="s">
        <v>973</v>
      </c>
      <c r="AL1848">
        <v>-105.3698629</v>
      </c>
      <c r="AN1848" t="s">
        <v>1134</v>
      </c>
      <c r="AO1848">
        <v>1.167358935494376</v>
      </c>
      <c r="AP1848" t="s">
        <v>1522</v>
      </c>
      <c r="AQ1848">
        <v>2020</v>
      </c>
      <c r="AR1848">
        <v>91</v>
      </c>
    </row>
    <row r="1849" spans="1:44">
      <c r="A1849" t="s">
        <v>44</v>
      </c>
      <c r="C1849" s="2">
        <v>43914</v>
      </c>
      <c r="D1849" t="s">
        <v>57</v>
      </c>
      <c r="E1849">
        <v>120</v>
      </c>
      <c r="F1849" t="s">
        <v>149</v>
      </c>
      <c r="G1849" t="s">
        <v>264</v>
      </c>
      <c r="H1849">
        <v>0.125</v>
      </c>
      <c r="I1849">
        <v>346</v>
      </c>
      <c r="J1849">
        <v>480</v>
      </c>
      <c r="K1849">
        <v>3</v>
      </c>
      <c r="L1849">
        <v>37</v>
      </c>
      <c r="M1849" t="s">
        <v>332</v>
      </c>
      <c r="N1849">
        <v>71</v>
      </c>
      <c r="O1849" t="s">
        <v>333</v>
      </c>
      <c r="P1849" t="s">
        <v>364</v>
      </c>
      <c r="Q1849" t="s">
        <v>647</v>
      </c>
      <c r="R1849" t="s">
        <v>954</v>
      </c>
      <c r="S1849" s="2">
        <v>43914</v>
      </c>
      <c r="T1849" t="s">
        <v>961</v>
      </c>
      <c r="U1849">
        <v>0</v>
      </c>
      <c r="V1849" t="s">
        <v>973</v>
      </c>
      <c r="X1849">
        <v>0</v>
      </c>
      <c r="AA1849">
        <v>1</v>
      </c>
      <c r="AB1849">
        <v>0</v>
      </c>
      <c r="AC1849" t="s">
        <v>1000</v>
      </c>
      <c r="AG1849">
        <v>0</v>
      </c>
      <c r="AI1849">
        <v>43.21058048</v>
      </c>
      <c r="AJ1849" t="s">
        <v>973</v>
      </c>
      <c r="AL1849">
        <v>-105.3698629</v>
      </c>
      <c r="AN1849" t="s">
        <v>1134</v>
      </c>
      <c r="AO1849">
        <v>1.167358935494376</v>
      </c>
      <c r="AP1849" t="s">
        <v>1522</v>
      </c>
      <c r="AQ1849">
        <v>2020</v>
      </c>
      <c r="AR1849">
        <v>91</v>
      </c>
    </row>
    <row r="1850" spans="1:44">
      <c r="A1850" t="s">
        <v>44</v>
      </c>
      <c r="C1850" s="2">
        <v>43914</v>
      </c>
      <c r="D1850" t="s">
        <v>57</v>
      </c>
      <c r="E1850">
        <v>120</v>
      </c>
      <c r="F1850" t="s">
        <v>149</v>
      </c>
      <c r="G1850" t="s">
        <v>264</v>
      </c>
      <c r="H1850">
        <v>0.125</v>
      </c>
      <c r="I1850">
        <v>346</v>
      </c>
      <c r="J1850">
        <v>480</v>
      </c>
      <c r="K1850">
        <v>5</v>
      </c>
      <c r="L1850">
        <v>37</v>
      </c>
      <c r="M1850" t="s">
        <v>332</v>
      </c>
      <c r="N1850">
        <v>71</v>
      </c>
      <c r="O1850" t="s">
        <v>333</v>
      </c>
      <c r="P1850" t="s">
        <v>364</v>
      </c>
      <c r="Q1850" t="s">
        <v>647</v>
      </c>
      <c r="R1850" t="s">
        <v>954</v>
      </c>
      <c r="S1850" s="2">
        <v>43914</v>
      </c>
      <c r="T1850" t="s">
        <v>961</v>
      </c>
      <c r="U1850">
        <v>0</v>
      </c>
      <c r="V1850" t="s">
        <v>973</v>
      </c>
      <c r="X1850">
        <v>0</v>
      </c>
      <c r="AA1850">
        <v>1</v>
      </c>
      <c r="AB1850">
        <v>0</v>
      </c>
      <c r="AC1850" t="s">
        <v>1000</v>
      </c>
      <c r="AG1850">
        <v>0</v>
      </c>
      <c r="AI1850">
        <v>43.21043544</v>
      </c>
      <c r="AJ1850" t="s">
        <v>973</v>
      </c>
      <c r="AL1850">
        <v>-105.40978135</v>
      </c>
      <c r="AN1850" t="s">
        <v>1135</v>
      </c>
      <c r="AO1850">
        <v>2.873652215989487</v>
      </c>
      <c r="AP1850" t="s">
        <v>1522</v>
      </c>
      <c r="AQ1850">
        <v>2020</v>
      </c>
      <c r="AR1850">
        <v>91</v>
      </c>
    </row>
    <row r="1851" spans="1:44">
      <c r="A1851" t="s">
        <v>44</v>
      </c>
      <c r="C1851" s="2">
        <v>43040</v>
      </c>
      <c r="D1851" t="s">
        <v>63</v>
      </c>
      <c r="E1851">
        <v>60</v>
      </c>
      <c r="F1851" t="s">
        <v>156</v>
      </c>
      <c r="G1851" t="s">
        <v>314</v>
      </c>
      <c r="H1851">
        <v>0.1667</v>
      </c>
      <c r="I1851">
        <v>5002</v>
      </c>
      <c r="J1851">
        <v>120</v>
      </c>
      <c r="K1851">
        <v>20</v>
      </c>
      <c r="L1851">
        <v>38</v>
      </c>
      <c r="M1851" t="s">
        <v>332</v>
      </c>
      <c r="N1851">
        <v>71</v>
      </c>
      <c r="O1851" t="s">
        <v>333</v>
      </c>
      <c r="P1851" t="s">
        <v>551</v>
      </c>
      <c r="Q1851" t="s">
        <v>891</v>
      </c>
      <c r="R1851" t="s">
        <v>954</v>
      </c>
      <c r="S1851" s="2">
        <v>43040</v>
      </c>
      <c r="T1851" t="s">
        <v>961</v>
      </c>
      <c r="U1851">
        <v>0</v>
      </c>
      <c r="V1851" t="s">
        <v>973</v>
      </c>
      <c r="X1851">
        <v>0</v>
      </c>
      <c r="AA1851">
        <v>0</v>
      </c>
      <c r="AB1851">
        <v>0</v>
      </c>
      <c r="AC1851" t="s">
        <v>1071</v>
      </c>
      <c r="AG1851">
        <v>0</v>
      </c>
      <c r="AI1851">
        <v>43.25395358</v>
      </c>
      <c r="AJ1851" t="s">
        <v>973</v>
      </c>
      <c r="AL1851">
        <v>-105.40942281</v>
      </c>
      <c r="AN1851" t="s">
        <v>1418</v>
      </c>
      <c r="AO1851">
        <v>2.480178690208726</v>
      </c>
      <c r="AP1851" t="s">
        <v>1521</v>
      </c>
      <c r="AQ1851">
        <v>2017</v>
      </c>
      <c r="AR1851">
        <v>126</v>
      </c>
    </row>
    <row r="1852" spans="1:44">
      <c r="A1852" t="s">
        <v>44</v>
      </c>
      <c r="C1852" s="2">
        <v>43040</v>
      </c>
      <c r="D1852" t="s">
        <v>63</v>
      </c>
      <c r="E1852">
        <v>60</v>
      </c>
      <c r="F1852" t="s">
        <v>156</v>
      </c>
      <c r="G1852" t="s">
        <v>314</v>
      </c>
      <c r="H1852">
        <v>0.1667</v>
      </c>
      <c r="I1852">
        <v>5002</v>
      </c>
      <c r="J1852">
        <v>120</v>
      </c>
      <c r="K1852">
        <v>20</v>
      </c>
      <c r="L1852">
        <v>38</v>
      </c>
      <c r="M1852" t="s">
        <v>332</v>
      </c>
      <c r="N1852">
        <v>71</v>
      </c>
      <c r="O1852" t="s">
        <v>333</v>
      </c>
      <c r="P1852" t="s">
        <v>551</v>
      </c>
      <c r="Q1852" t="s">
        <v>891</v>
      </c>
      <c r="R1852" t="s">
        <v>954</v>
      </c>
      <c r="S1852" s="2">
        <v>43040</v>
      </c>
      <c r="T1852" t="s">
        <v>961</v>
      </c>
      <c r="U1852">
        <v>0</v>
      </c>
      <c r="V1852" t="s">
        <v>973</v>
      </c>
      <c r="X1852">
        <v>0</v>
      </c>
      <c r="AA1852">
        <v>0</v>
      </c>
      <c r="AB1852">
        <v>0</v>
      </c>
      <c r="AC1852" t="s">
        <v>1071</v>
      </c>
      <c r="AG1852">
        <v>0</v>
      </c>
      <c r="AI1852">
        <v>43.25395358</v>
      </c>
      <c r="AJ1852" t="s">
        <v>973</v>
      </c>
      <c r="AL1852">
        <v>-105.40942281</v>
      </c>
      <c r="AN1852" t="s">
        <v>1418</v>
      </c>
      <c r="AO1852">
        <v>2.480178690208726</v>
      </c>
      <c r="AP1852" t="s">
        <v>1521</v>
      </c>
      <c r="AQ1852">
        <v>2017</v>
      </c>
      <c r="AR1852">
        <v>126</v>
      </c>
    </row>
    <row r="1853" spans="1:44">
      <c r="A1853" t="s">
        <v>44</v>
      </c>
      <c r="C1853" s="2">
        <v>41856</v>
      </c>
      <c r="D1853" t="s">
        <v>56</v>
      </c>
      <c r="E1853">
        <v>120</v>
      </c>
      <c r="F1853" t="s">
        <v>148</v>
      </c>
      <c r="G1853" t="s">
        <v>261</v>
      </c>
      <c r="H1853">
        <v>0.125</v>
      </c>
      <c r="I1853">
        <v>3100</v>
      </c>
      <c r="J1853">
        <v>320</v>
      </c>
      <c r="K1853">
        <v>28</v>
      </c>
      <c r="L1853">
        <v>38</v>
      </c>
      <c r="M1853" t="s">
        <v>332</v>
      </c>
      <c r="N1853">
        <v>71</v>
      </c>
      <c r="O1853" t="s">
        <v>333</v>
      </c>
      <c r="P1853" t="s">
        <v>361</v>
      </c>
      <c r="Q1853" t="s">
        <v>644</v>
      </c>
      <c r="R1853" t="s">
        <v>954</v>
      </c>
      <c r="S1853" s="2">
        <v>41856</v>
      </c>
      <c r="T1853" t="s">
        <v>961</v>
      </c>
      <c r="U1853">
        <v>0</v>
      </c>
      <c r="V1853" t="s">
        <v>973</v>
      </c>
      <c r="AA1853">
        <v>1</v>
      </c>
      <c r="AB1853">
        <v>0</v>
      </c>
      <c r="AC1853" t="s">
        <v>997</v>
      </c>
      <c r="AI1853">
        <v>43.23994221</v>
      </c>
      <c r="AJ1853" t="s">
        <v>973</v>
      </c>
      <c r="AL1853">
        <v>-105.38896762</v>
      </c>
      <c r="AN1853" t="s">
        <v>1133</v>
      </c>
      <c r="AO1853">
        <v>1.24157545052743</v>
      </c>
      <c r="AP1853" t="s">
        <v>1526</v>
      </c>
      <c r="AQ1853">
        <v>2014</v>
      </c>
      <c r="AR1853">
        <v>126</v>
      </c>
    </row>
    <row r="1854" spans="1:44">
      <c r="A1854" t="s">
        <v>44</v>
      </c>
      <c r="C1854" s="2">
        <v>43914</v>
      </c>
      <c r="D1854" t="s">
        <v>57</v>
      </c>
      <c r="E1854">
        <v>120</v>
      </c>
      <c r="F1854" t="s">
        <v>149</v>
      </c>
      <c r="G1854" t="s">
        <v>262</v>
      </c>
      <c r="H1854">
        <v>0.125</v>
      </c>
      <c r="I1854">
        <v>634</v>
      </c>
      <c r="J1854">
        <v>162.94000244</v>
      </c>
      <c r="K1854">
        <v>3</v>
      </c>
      <c r="L1854">
        <v>37</v>
      </c>
      <c r="M1854" t="s">
        <v>332</v>
      </c>
      <c r="N1854">
        <v>71</v>
      </c>
      <c r="O1854" t="s">
        <v>333</v>
      </c>
      <c r="P1854" t="s">
        <v>362</v>
      </c>
      <c r="Q1854" t="s">
        <v>645</v>
      </c>
      <c r="R1854" t="s">
        <v>954</v>
      </c>
      <c r="S1854" s="2">
        <v>43914</v>
      </c>
      <c r="T1854" t="s">
        <v>961</v>
      </c>
      <c r="U1854">
        <v>0</v>
      </c>
      <c r="V1854" t="s">
        <v>973</v>
      </c>
      <c r="X1854">
        <v>0</v>
      </c>
      <c r="AA1854">
        <v>1</v>
      </c>
      <c r="AB1854">
        <v>0</v>
      </c>
      <c r="AC1854" t="s">
        <v>998</v>
      </c>
      <c r="AG1854">
        <v>0</v>
      </c>
      <c r="AI1854">
        <v>43.21058048</v>
      </c>
      <c r="AJ1854" t="s">
        <v>973</v>
      </c>
      <c r="AL1854">
        <v>-105.3698629</v>
      </c>
      <c r="AN1854" t="s">
        <v>1134</v>
      </c>
      <c r="AO1854">
        <v>2.019872895593108</v>
      </c>
      <c r="AP1854" t="s">
        <v>1524</v>
      </c>
      <c r="AQ1854">
        <v>2020</v>
      </c>
      <c r="AR1854">
        <v>126</v>
      </c>
    </row>
    <row r="1855" spans="1:44">
      <c r="A1855" t="s">
        <v>44</v>
      </c>
      <c r="C1855" s="2">
        <v>43914</v>
      </c>
      <c r="D1855" t="s">
        <v>57</v>
      </c>
      <c r="E1855">
        <v>120</v>
      </c>
      <c r="F1855" t="s">
        <v>149</v>
      </c>
      <c r="G1855" t="s">
        <v>263</v>
      </c>
      <c r="H1855">
        <v>0.125</v>
      </c>
      <c r="I1855">
        <v>516</v>
      </c>
      <c r="J1855">
        <v>320</v>
      </c>
      <c r="K1855">
        <v>3</v>
      </c>
      <c r="L1855">
        <v>37</v>
      </c>
      <c r="M1855" t="s">
        <v>332</v>
      </c>
      <c r="N1855">
        <v>71</v>
      </c>
      <c r="O1855" t="s">
        <v>333</v>
      </c>
      <c r="P1855" t="s">
        <v>363</v>
      </c>
      <c r="Q1855" t="s">
        <v>646</v>
      </c>
      <c r="R1855" t="s">
        <v>954</v>
      </c>
      <c r="S1855" s="2">
        <v>43914</v>
      </c>
      <c r="T1855" t="s">
        <v>961</v>
      </c>
      <c r="U1855">
        <v>0</v>
      </c>
      <c r="V1855" t="s">
        <v>973</v>
      </c>
      <c r="X1855">
        <v>0</v>
      </c>
      <c r="AA1855">
        <v>1</v>
      </c>
      <c r="AB1855">
        <v>0</v>
      </c>
      <c r="AC1855" t="s">
        <v>999</v>
      </c>
      <c r="AG1855">
        <v>0</v>
      </c>
      <c r="AI1855">
        <v>43.21058048</v>
      </c>
      <c r="AJ1855" t="s">
        <v>973</v>
      </c>
      <c r="AL1855">
        <v>-105.3698629</v>
      </c>
      <c r="AN1855" t="s">
        <v>1134</v>
      </c>
      <c r="AO1855">
        <v>2.019872895593108</v>
      </c>
      <c r="AP1855" t="s">
        <v>1524</v>
      </c>
      <c r="AQ1855">
        <v>2020</v>
      </c>
      <c r="AR1855">
        <v>126</v>
      </c>
    </row>
    <row r="1856" spans="1:44">
      <c r="A1856" t="s">
        <v>44</v>
      </c>
      <c r="C1856" s="2">
        <v>43914</v>
      </c>
      <c r="D1856" t="s">
        <v>57</v>
      </c>
      <c r="E1856">
        <v>120</v>
      </c>
      <c r="F1856" t="s">
        <v>149</v>
      </c>
      <c r="G1856" t="s">
        <v>264</v>
      </c>
      <c r="H1856">
        <v>0.125</v>
      </c>
      <c r="I1856">
        <v>346</v>
      </c>
      <c r="J1856">
        <v>480</v>
      </c>
      <c r="K1856">
        <v>3</v>
      </c>
      <c r="L1856">
        <v>37</v>
      </c>
      <c r="M1856" t="s">
        <v>332</v>
      </c>
      <c r="N1856">
        <v>71</v>
      </c>
      <c r="O1856" t="s">
        <v>333</v>
      </c>
      <c r="P1856" t="s">
        <v>364</v>
      </c>
      <c r="Q1856" t="s">
        <v>647</v>
      </c>
      <c r="R1856" t="s">
        <v>954</v>
      </c>
      <c r="S1856" s="2">
        <v>43914</v>
      </c>
      <c r="T1856" t="s">
        <v>961</v>
      </c>
      <c r="U1856">
        <v>0</v>
      </c>
      <c r="V1856" t="s">
        <v>973</v>
      </c>
      <c r="X1856">
        <v>0</v>
      </c>
      <c r="AA1856">
        <v>1</v>
      </c>
      <c r="AB1856">
        <v>0</v>
      </c>
      <c r="AC1856" t="s">
        <v>1000</v>
      </c>
      <c r="AG1856">
        <v>0</v>
      </c>
      <c r="AI1856">
        <v>43.21058048</v>
      </c>
      <c r="AJ1856" t="s">
        <v>973</v>
      </c>
      <c r="AL1856">
        <v>-105.3698629</v>
      </c>
      <c r="AN1856" t="s">
        <v>1134</v>
      </c>
      <c r="AO1856">
        <v>2.019872895593108</v>
      </c>
      <c r="AP1856" t="s">
        <v>1524</v>
      </c>
      <c r="AQ1856">
        <v>2020</v>
      </c>
      <c r="AR1856">
        <v>126</v>
      </c>
    </row>
    <row r="1857" spans="1:44">
      <c r="A1857" t="s">
        <v>44</v>
      </c>
      <c r="C1857" s="2">
        <v>43040</v>
      </c>
      <c r="D1857" t="s">
        <v>63</v>
      </c>
      <c r="E1857">
        <v>60</v>
      </c>
      <c r="F1857" t="s">
        <v>156</v>
      </c>
      <c r="G1857" t="s">
        <v>314</v>
      </c>
      <c r="H1857">
        <v>0.1667</v>
      </c>
      <c r="I1857">
        <v>5002</v>
      </c>
      <c r="J1857">
        <v>120</v>
      </c>
      <c r="K1857">
        <v>20</v>
      </c>
      <c r="L1857">
        <v>38</v>
      </c>
      <c r="M1857" t="s">
        <v>332</v>
      </c>
      <c r="N1857">
        <v>71</v>
      </c>
      <c r="O1857" t="s">
        <v>333</v>
      </c>
      <c r="P1857" t="s">
        <v>551</v>
      </c>
      <c r="Q1857" t="s">
        <v>891</v>
      </c>
      <c r="R1857" t="s">
        <v>954</v>
      </c>
      <c r="S1857" s="2">
        <v>43040</v>
      </c>
      <c r="T1857" t="s">
        <v>961</v>
      </c>
      <c r="U1857">
        <v>0</v>
      </c>
      <c r="V1857" t="s">
        <v>973</v>
      </c>
      <c r="X1857">
        <v>0</v>
      </c>
      <c r="AA1857">
        <v>0</v>
      </c>
      <c r="AB1857">
        <v>0</v>
      </c>
      <c r="AC1857" t="s">
        <v>1071</v>
      </c>
      <c r="AG1857">
        <v>0</v>
      </c>
      <c r="AI1857">
        <v>43.25395358</v>
      </c>
      <c r="AJ1857" t="s">
        <v>973</v>
      </c>
      <c r="AL1857">
        <v>-105.40942281</v>
      </c>
      <c r="AN1857" t="s">
        <v>1418</v>
      </c>
      <c r="AO1857">
        <v>2.021978535776069</v>
      </c>
      <c r="AP1857" t="s">
        <v>1521</v>
      </c>
      <c r="AQ1857">
        <v>2017</v>
      </c>
      <c r="AR1857">
        <v>13</v>
      </c>
    </row>
    <row r="1858" spans="1:44">
      <c r="A1858" t="s">
        <v>44</v>
      </c>
      <c r="C1858" s="2">
        <v>43040</v>
      </c>
      <c r="D1858" t="s">
        <v>63</v>
      </c>
      <c r="E1858">
        <v>60</v>
      </c>
      <c r="F1858" t="s">
        <v>156</v>
      </c>
      <c r="G1858" t="s">
        <v>314</v>
      </c>
      <c r="H1858">
        <v>0.1667</v>
      </c>
      <c r="I1858">
        <v>5002</v>
      </c>
      <c r="J1858">
        <v>120</v>
      </c>
      <c r="K1858">
        <v>20</v>
      </c>
      <c r="L1858">
        <v>38</v>
      </c>
      <c r="M1858" t="s">
        <v>332</v>
      </c>
      <c r="N1858">
        <v>71</v>
      </c>
      <c r="O1858" t="s">
        <v>333</v>
      </c>
      <c r="P1858" t="s">
        <v>551</v>
      </c>
      <c r="Q1858" t="s">
        <v>891</v>
      </c>
      <c r="R1858" t="s">
        <v>954</v>
      </c>
      <c r="S1858" s="2">
        <v>43040</v>
      </c>
      <c r="T1858" t="s">
        <v>961</v>
      </c>
      <c r="U1858">
        <v>0</v>
      </c>
      <c r="V1858" t="s">
        <v>973</v>
      </c>
      <c r="X1858">
        <v>0</v>
      </c>
      <c r="AA1858">
        <v>0</v>
      </c>
      <c r="AB1858">
        <v>0</v>
      </c>
      <c r="AC1858" t="s">
        <v>1071</v>
      </c>
      <c r="AG1858">
        <v>0</v>
      </c>
      <c r="AI1858">
        <v>43.25395358</v>
      </c>
      <c r="AJ1858" t="s">
        <v>973</v>
      </c>
      <c r="AL1858">
        <v>-105.40942281</v>
      </c>
      <c r="AN1858" t="s">
        <v>1418</v>
      </c>
      <c r="AO1858">
        <v>2.021978535776069</v>
      </c>
      <c r="AP1858" t="s">
        <v>1521</v>
      </c>
      <c r="AQ1858">
        <v>2017</v>
      </c>
      <c r="AR1858">
        <v>13</v>
      </c>
    </row>
    <row r="1859" spans="1:44">
      <c r="A1859" t="s">
        <v>44</v>
      </c>
      <c r="C1859" s="2">
        <v>41856</v>
      </c>
      <c r="D1859" t="s">
        <v>56</v>
      </c>
      <c r="E1859">
        <v>120</v>
      </c>
      <c r="F1859" t="s">
        <v>148</v>
      </c>
      <c r="G1859" t="s">
        <v>261</v>
      </c>
      <c r="H1859">
        <v>0.125</v>
      </c>
      <c r="I1859">
        <v>3100</v>
      </c>
      <c r="J1859">
        <v>320</v>
      </c>
      <c r="K1859">
        <v>28</v>
      </c>
      <c r="L1859">
        <v>38</v>
      </c>
      <c r="M1859" t="s">
        <v>332</v>
      </c>
      <c r="N1859">
        <v>71</v>
      </c>
      <c r="O1859" t="s">
        <v>333</v>
      </c>
      <c r="P1859" t="s">
        <v>361</v>
      </c>
      <c r="Q1859" t="s">
        <v>644</v>
      </c>
      <c r="R1859" t="s">
        <v>954</v>
      </c>
      <c r="S1859" s="2">
        <v>41856</v>
      </c>
      <c r="T1859" t="s">
        <v>961</v>
      </c>
      <c r="U1859">
        <v>0</v>
      </c>
      <c r="V1859" t="s">
        <v>973</v>
      </c>
      <c r="AA1859">
        <v>1</v>
      </c>
      <c r="AB1859">
        <v>0</v>
      </c>
      <c r="AC1859" t="s">
        <v>997</v>
      </c>
      <c r="AI1859">
        <v>43.23994221</v>
      </c>
      <c r="AJ1859" t="s">
        <v>973</v>
      </c>
      <c r="AL1859">
        <v>-105.38896762</v>
      </c>
      <c r="AN1859" t="s">
        <v>1133</v>
      </c>
      <c r="AO1859">
        <v>0.7291543279299475</v>
      </c>
      <c r="AP1859" t="s">
        <v>1526</v>
      </c>
      <c r="AQ1859">
        <v>2014</v>
      </c>
      <c r="AR1859">
        <v>13</v>
      </c>
    </row>
    <row r="1860" spans="1:44">
      <c r="A1860" t="s">
        <v>44</v>
      </c>
      <c r="C1860" s="2">
        <v>43914</v>
      </c>
      <c r="D1860" t="s">
        <v>57</v>
      </c>
      <c r="E1860">
        <v>120</v>
      </c>
      <c r="F1860" t="s">
        <v>149</v>
      </c>
      <c r="G1860" t="s">
        <v>262</v>
      </c>
      <c r="H1860">
        <v>0.125</v>
      </c>
      <c r="I1860">
        <v>634</v>
      </c>
      <c r="J1860">
        <v>162.94000244</v>
      </c>
      <c r="K1860">
        <v>3</v>
      </c>
      <c r="L1860">
        <v>37</v>
      </c>
      <c r="M1860" t="s">
        <v>332</v>
      </c>
      <c r="N1860">
        <v>71</v>
      </c>
      <c r="O1860" t="s">
        <v>333</v>
      </c>
      <c r="P1860" t="s">
        <v>362</v>
      </c>
      <c r="Q1860" t="s">
        <v>645</v>
      </c>
      <c r="R1860" t="s">
        <v>954</v>
      </c>
      <c r="S1860" s="2">
        <v>43914</v>
      </c>
      <c r="T1860" t="s">
        <v>961</v>
      </c>
      <c r="U1860">
        <v>0</v>
      </c>
      <c r="V1860" t="s">
        <v>973</v>
      </c>
      <c r="X1860">
        <v>0</v>
      </c>
      <c r="AA1860">
        <v>1</v>
      </c>
      <c r="AB1860">
        <v>0</v>
      </c>
      <c r="AC1860" t="s">
        <v>998</v>
      </c>
      <c r="AG1860">
        <v>0</v>
      </c>
      <c r="AI1860">
        <v>43.21058048</v>
      </c>
      <c r="AJ1860" t="s">
        <v>973</v>
      </c>
      <c r="AL1860">
        <v>-105.3698629</v>
      </c>
      <c r="AN1860" t="s">
        <v>1134</v>
      </c>
      <c r="AO1860">
        <v>2.012114470217974</v>
      </c>
      <c r="AP1860" t="s">
        <v>1524</v>
      </c>
      <c r="AQ1860">
        <v>2020</v>
      </c>
      <c r="AR1860">
        <v>13</v>
      </c>
    </row>
    <row r="1861" spans="1:44">
      <c r="A1861" t="s">
        <v>44</v>
      </c>
      <c r="C1861" s="2">
        <v>43914</v>
      </c>
      <c r="D1861" t="s">
        <v>57</v>
      </c>
      <c r="E1861">
        <v>120</v>
      </c>
      <c r="F1861" t="s">
        <v>149</v>
      </c>
      <c r="G1861" t="s">
        <v>263</v>
      </c>
      <c r="H1861">
        <v>0.125</v>
      </c>
      <c r="I1861">
        <v>516</v>
      </c>
      <c r="J1861">
        <v>320</v>
      </c>
      <c r="K1861">
        <v>3</v>
      </c>
      <c r="L1861">
        <v>37</v>
      </c>
      <c r="M1861" t="s">
        <v>332</v>
      </c>
      <c r="N1861">
        <v>71</v>
      </c>
      <c r="O1861" t="s">
        <v>333</v>
      </c>
      <c r="P1861" t="s">
        <v>363</v>
      </c>
      <c r="Q1861" t="s">
        <v>646</v>
      </c>
      <c r="R1861" t="s">
        <v>954</v>
      </c>
      <c r="S1861" s="2">
        <v>43914</v>
      </c>
      <c r="T1861" t="s">
        <v>961</v>
      </c>
      <c r="U1861">
        <v>0</v>
      </c>
      <c r="V1861" t="s">
        <v>973</v>
      </c>
      <c r="X1861">
        <v>0</v>
      </c>
      <c r="AA1861">
        <v>1</v>
      </c>
      <c r="AB1861">
        <v>0</v>
      </c>
      <c r="AC1861" t="s">
        <v>999</v>
      </c>
      <c r="AG1861">
        <v>0</v>
      </c>
      <c r="AI1861">
        <v>43.21058048</v>
      </c>
      <c r="AJ1861" t="s">
        <v>973</v>
      </c>
      <c r="AL1861">
        <v>-105.3698629</v>
      </c>
      <c r="AN1861" t="s">
        <v>1134</v>
      </c>
      <c r="AO1861">
        <v>2.012114470217974</v>
      </c>
      <c r="AP1861" t="s">
        <v>1524</v>
      </c>
      <c r="AQ1861">
        <v>2020</v>
      </c>
      <c r="AR1861">
        <v>13</v>
      </c>
    </row>
    <row r="1862" spans="1:44">
      <c r="A1862" t="s">
        <v>44</v>
      </c>
      <c r="C1862" s="2">
        <v>43914</v>
      </c>
      <c r="D1862" t="s">
        <v>57</v>
      </c>
      <c r="E1862">
        <v>120</v>
      </c>
      <c r="F1862" t="s">
        <v>149</v>
      </c>
      <c r="G1862" t="s">
        <v>264</v>
      </c>
      <c r="H1862">
        <v>0.125</v>
      </c>
      <c r="I1862">
        <v>346</v>
      </c>
      <c r="J1862">
        <v>480</v>
      </c>
      <c r="K1862">
        <v>3</v>
      </c>
      <c r="L1862">
        <v>37</v>
      </c>
      <c r="M1862" t="s">
        <v>332</v>
      </c>
      <c r="N1862">
        <v>71</v>
      </c>
      <c r="O1862" t="s">
        <v>333</v>
      </c>
      <c r="P1862" t="s">
        <v>364</v>
      </c>
      <c r="Q1862" t="s">
        <v>647</v>
      </c>
      <c r="R1862" t="s">
        <v>954</v>
      </c>
      <c r="S1862" s="2">
        <v>43914</v>
      </c>
      <c r="T1862" t="s">
        <v>961</v>
      </c>
      <c r="U1862">
        <v>0</v>
      </c>
      <c r="V1862" t="s">
        <v>973</v>
      </c>
      <c r="X1862">
        <v>0</v>
      </c>
      <c r="AA1862">
        <v>1</v>
      </c>
      <c r="AB1862">
        <v>0</v>
      </c>
      <c r="AC1862" t="s">
        <v>1000</v>
      </c>
      <c r="AG1862">
        <v>0</v>
      </c>
      <c r="AI1862">
        <v>43.21058048</v>
      </c>
      <c r="AJ1862" t="s">
        <v>973</v>
      </c>
      <c r="AL1862">
        <v>-105.3698629</v>
      </c>
      <c r="AN1862" t="s">
        <v>1134</v>
      </c>
      <c r="AO1862">
        <v>2.012114470217974</v>
      </c>
      <c r="AP1862" t="s">
        <v>1524</v>
      </c>
      <c r="AQ1862">
        <v>2020</v>
      </c>
      <c r="AR1862">
        <v>13</v>
      </c>
    </row>
    <row r="1863" spans="1:44">
      <c r="A1863" t="s">
        <v>44</v>
      </c>
      <c r="C1863" s="2">
        <v>43914</v>
      </c>
      <c r="D1863" t="s">
        <v>57</v>
      </c>
      <c r="E1863">
        <v>120</v>
      </c>
      <c r="F1863" t="s">
        <v>149</v>
      </c>
      <c r="G1863" t="s">
        <v>264</v>
      </c>
      <c r="H1863">
        <v>0.125</v>
      </c>
      <c r="I1863">
        <v>346</v>
      </c>
      <c r="J1863">
        <v>480</v>
      </c>
      <c r="K1863">
        <v>5</v>
      </c>
      <c r="L1863">
        <v>37</v>
      </c>
      <c r="M1863" t="s">
        <v>332</v>
      </c>
      <c r="N1863">
        <v>71</v>
      </c>
      <c r="O1863" t="s">
        <v>333</v>
      </c>
      <c r="P1863" t="s">
        <v>364</v>
      </c>
      <c r="Q1863" t="s">
        <v>647</v>
      </c>
      <c r="R1863" t="s">
        <v>954</v>
      </c>
      <c r="S1863" s="2">
        <v>43914</v>
      </c>
      <c r="T1863" t="s">
        <v>961</v>
      </c>
      <c r="U1863">
        <v>0</v>
      </c>
      <c r="V1863" t="s">
        <v>973</v>
      </c>
      <c r="X1863">
        <v>0</v>
      </c>
      <c r="AA1863">
        <v>1</v>
      </c>
      <c r="AB1863">
        <v>0</v>
      </c>
      <c r="AC1863" t="s">
        <v>1000</v>
      </c>
      <c r="AG1863">
        <v>0</v>
      </c>
      <c r="AI1863">
        <v>43.21043544</v>
      </c>
      <c r="AJ1863" t="s">
        <v>973</v>
      </c>
      <c r="AL1863">
        <v>-105.40978135</v>
      </c>
      <c r="AN1863" t="s">
        <v>1135</v>
      </c>
      <c r="AO1863">
        <v>2.683021551667848</v>
      </c>
      <c r="AP1863" t="s">
        <v>1522</v>
      </c>
      <c r="AQ1863">
        <v>2020</v>
      </c>
      <c r="AR1863">
        <v>13</v>
      </c>
    </row>
    <row r="1864" spans="1:44">
      <c r="A1864" t="s">
        <v>44</v>
      </c>
      <c r="C1864" s="2">
        <v>43040</v>
      </c>
      <c r="D1864" t="s">
        <v>63</v>
      </c>
      <c r="E1864">
        <v>60</v>
      </c>
      <c r="F1864" t="s">
        <v>156</v>
      </c>
      <c r="G1864" t="s">
        <v>314</v>
      </c>
      <c r="H1864">
        <v>0.1667</v>
      </c>
      <c r="I1864">
        <v>5002</v>
      </c>
      <c r="J1864">
        <v>120</v>
      </c>
      <c r="K1864">
        <v>20</v>
      </c>
      <c r="L1864">
        <v>38</v>
      </c>
      <c r="M1864" t="s">
        <v>332</v>
      </c>
      <c r="N1864">
        <v>71</v>
      </c>
      <c r="O1864" t="s">
        <v>333</v>
      </c>
      <c r="P1864" t="s">
        <v>551</v>
      </c>
      <c r="Q1864" t="s">
        <v>891</v>
      </c>
      <c r="R1864" t="s">
        <v>954</v>
      </c>
      <c r="S1864" s="2">
        <v>43040</v>
      </c>
      <c r="T1864" t="s">
        <v>961</v>
      </c>
      <c r="U1864">
        <v>0</v>
      </c>
      <c r="V1864" t="s">
        <v>973</v>
      </c>
      <c r="X1864">
        <v>0</v>
      </c>
      <c r="AA1864">
        <v>0</v>
      </c>
      <c r="AB1864">
        <v>0</v>
      </c>
      <c r="AC1864" t="s">
        <v>1071</v>
      </c>
      <c r="AG1864">
        <v>0</v>
      </c>
      <c r="AI1864">
        <v>43.25395358</v>
      </c>
      <c r="AJ1864" t="s">
        <v>973</v>
      </c>
      <c r="AL1864">
        <v>-105.40942281</v>
      </c>
      <c r="AN1864" t="s">
        <v>1418</v>
      </c>
      <c r="AO1864">
        <v>2.947828323391127</v>
      </c>
      <c r="AP1864" t="s">
        <v>1521</v>
      </c>
      <c r="AQ1864">
        <v>2017</v>
      </c>
      <c r="AR1864">
        <v>125</v>
      </c>
    </row>
    <row r="1865" spans="1:44">
      <c r="A1865" t="s">
        <v>44</v>
      </c>
      <c r="C1865" s="2">
        <v>43040</v>
      </c>
      <c r="D1865" t="s">
        <v>63</v>
      </c>
      <c r="E1865">
        <v>60</v>
      </c>
      <c r="F1865" t="s">
        <v>156</v>
      </c>
      <c r="G1865" t="s">
        <v>314</v>
      </c>
      <c r="H1865">
        <v>0.1667</v>
      </c>
      <c r="I1865">
        <v>5002</v>
      </c>
      <c r="J1865">
        <v>120</v>
      </c>
      <c r="K1865">
        <v>20</v>
      </c>
      <c r="L1865">
        <v>38</v>
      </c>
      <c r="M1865" t="s">
        <v>332</v>
      </c>
      <c r="N1865">
        <v>71</v>
      </c>
      <c r="O1865" t="s">
        <v>333</v>
      </c>
      <c r="P1865" t="s">
        <v>551</v>
      </c>
      <c r="Q1865" t="s">
        <v>891</v>
      </c>
      <c r="R1865" t="s">
        <v>954</v>
      </c>
      <c r="S1865" s="2">
        <v>43040</v>
      </c>
      <c r="T1865" t="s">
        <v>961</v>
      </c>
      <c r="U1865">
        <v>0</v>
      </c>
      <c r="V1865" t="s">
        <v>973</v>
      </c>
      <c r="X1865">
        <v>0</v>
      </c>
      <c r="AA1865">
        <v>0</v>
      </c>
      <c r="AB1865">
        <v>0</v>
      </c>
      <c r="AC1865" t="s">
        <v>1071</v>
      </c>
      <c r="AG1865">
        <v>0</v>
      </c>
      <c r="AI1865">
        <v>43.25395358</v>
      </c>
      <c r="AJ1865" t="s">
        <v>973</v>
      </c>
      <c r="AL1865">
        <v>-105.40942281</v>
      </c>
      <c r="AN1865" t="s">
        <v>1418</v>
      </c>
      <c r="AO1865">
        <v>2.947828323391127</v>
      </c>
      <c r="AP1865" t="s">
        <v>1521</v>
      </c>
      <c r="AQ1865">
        <v>2017</v>
      </c>
      <c r="AR1865">
        <v>125</v>
      </c>
    </row>
    <row r="1866" spans="1:44">
      <c r="A1866" t="s">
        <v>44</v>
      </c>
      <c r="C1866" s="2">
        <v>41856</v>
      </c>
      <c r="D1866" t="s">
        <v>56</v>
      </c>
      <c r="E1866">
        <v>120</v>
      </c>
      <c r="F1866" t="s">
        <v>148</v>
      </c>
      <c r="G1866" t="s">
        <v>261</v>
      </c>
      <c r="H1866">
        <v>0.125</v>
      </c>
      <c r="I1866">
        <v>3100</v>
      </c>
      <c r="J1866">
        <v>320</v>
      </c>
      <c r="K1866">
        <v>28</v>
      </c>
      <c r="L1866">
        <v>38</v>
      </c>
      <c r="M1866" t="s">
        <v>332</v>
      </c>
      <c r="N1866">
        <v>71</v>
      </c>
      <c r="O1866" t="s">
        <v>333</v>
      </c>
      <c r="P1866" t="s">
        <v>361</v>
      </c>
      <c r="Q1866" t="s">
        <v>644</v>
      </c>
      <c r="R1866" t="s">
        <v>954</v>
      </c>
      <c r="S1866" s="2">
        <v>41856</v>
      </c>
      <c r="T1866" t="s">
        <v>961</v>
      </c>
      <c r="U1866">
        <v>0</v>
      </c>
      <c r="V1866" t="s">
        <v>973</v>
      </c>
      <c r="AA1866">
        <v>1</v>
      </c>
      <c r="AB1866">
        <v>0</v>
      </c>
      <c r="AC1866" t="s">
        <v>997</v>
      </c>
      <c r="AI1866">
        <v>43.23994221</v>
      </c>
      <c r="AJ1866" t="s">
        <v>973</v>
      </c>
      <c r="AL1866">
        <v>-105.38896762</v>
      </c>
      <c r="AN1866" t="s">
        <v>1133</v>
      </c>
      <c r="AO1866">
        <v>1.746283160937457</v>
      </c>
      <c r="AP1866" t="s">
        <v>1526</v>
      </c>
      <c r="AQ1866">
        <v>2014</v>
      </c>
      <c r="AR1866">
        <v>125</v>
      </c>
    </row>
    <row r="1867" spans="1:44">
      <c r="A1867" t="s">
        <v>44</v>
      </c>
      <c r="C1867" s="2">
        <v>43914</v>
      </c>
      <c r="D1867" t="s">
        <v>57</v>
      </c>
      <c r="E1867">
        <v>120</v>
      </c>
      <c r="F1867" t="s">
        <v>149</v>
      </c>
      <c r="G1867" t="s">
        <v>262</v>
      </c>
      <c r="H1867">
        <v>0.125</v>
      </c>
      <c r="I1867">
        <v>634</v>
      </c>
      <c r="J1867">
        <v>162.94000244</v>
      </c>
      <c r="K1867">
        <v>3</v>
      </c>
      <c r="L1867">
        <v>37</v>
      </c>
      <c r="M1867" t="s">
        <v>332</v>
      </c>
      <c r="N1867">
        <v>71</v>
      </c>
      <c r="O1867" t="s">
        <v>333</v>
      </c>
      <c r="P1867" t="s">
        <v>362</v>
      </c>
      <c r="Q1867" t="s">
        <v>645</v>
      </c>
      <c r="R1867" t="s">
        <v>954</v>
      </c>
      <c r="S1867" s="2">
        <v>43914</v>
      </c>
      <c r="T1867" t="s">
        <v>961</v>
      </c>
      <c r="U1867">
        <v>0</v>
      </c>
      <c r="V1867" t="s">
        <v>973</v>
      </c>
      <c r="X1867">
        <v>0</v>
      </c>
      <c r="AA1867">
        <v>1</v>
      </c>
      <c r="AB1867">
        <v>0</v>
      </c>
      <c r="AC1867" t="s">
        <v>998</v>
      </c>
      <c r="AG1867">
        <v>0</v>
      </c>
      <c r="AI1867">
        <v>43.21058048</v>
      </c>
      <c r="AJ1867" t="s">
        <v>973</v>
      </c>
      <c r="AL1867">
        <v>-105.3698629</v>
      </c>
      <c r="AN1867" t="s">
        <v>1134</v>
      </c>
      <c r="AO1867">
        <v>2.153596791225793</v>
      </c>
      <c r="AP1867" t="s">
        <v>1522</v>
      </c>
      <c r="AQ1867">
        <v>2020</v>
      </c>
      <c r="AR1867">
        <v>125</v>
      </c>
    </row>
    <row r="1868" spans="1:44">
      <c r="A1868" t="s">
        <v>44</v>
      </c>
      <c r="C1868" s="2">
        <v>43914</v>
      </c>
      <c r="D1868" t="s">
        <v>57</v>
      </c>
      <c r="E1868">
        <v>120</v>
      </c>
      <c r="F1868" t="s">
        <v>149</v>
      </c>
      <c r="G1868" t="s">
        <v>263</v>
      </c>
      <c r="H1868">
        <v>0.125</v>
      </c>
      <c r="I1868">
        <v>516</v>
      </c>
      <c r="J1868">
        <v>320</v>
      </c>
      <c r="K1868">
        <v>3</v>
      </c>
      <c r="L1868">
        <v>37</v>
      </c>
      <c r="M1868" t="s">
        <v>332</v>
      </c>
      <c r="N1868">
        <v>71</v>
      </c>
      <c r="O1868" t="s">
        <v>333</v>
      </c>
      <c r="P1868" t="s">
        <v>363</v>
      </c>
      <c r="Q1868" t="s">
        <v>646</v>
      </c>
      <c r="R1868" t="s">
        <v>954</v>
      </c>
      <c r="S1868" s="2">
        <v>43914</v>
      </c>
      <c r="T1868" t="s">
        <v>961</v>
      </c>
      <c r="U1868">
        <v>0</v>
      </c>
      <c r="V1868" t="s">
        <v>973</v>
      </c>
      <c r="X1868">
        <v>0</v>
      </c>
      <c r="AA1868">
        <v>1</v>
      </c>
      <c r="AB1868">
        <v>0</v>
      </c>
      <c r="AC1868" t="s">
        <v>999</v>
      </c>
      <c r="AG1868">
        <v>0</v>
      </c>
      <c r="AI1868">
        <v>43.21058048</v>
      </c>
      <c r="AJ1868" t="s">
        <v>973</v>
      </c>
      <c r="AL1868">
        <v>-105.3698629</v>
      </c>
      <c r="AN1868" t="s">
        <v>1134</v>
      </c>
      <c r="AO1868">
        <v>2.153596791225793</v>
      </c>
      <c r="AP1868" t="s">
        <v>1522</v>
      </c>
      <c r="AQ1868">
        <v>2020</v>
      </c>
      <c r="AR1868">
        <v>125</v>
      </c>
    </row>
    <row r="1869" spans="1:44">
      <c r="A1869" t="s">
        <v>44</v>
      </c>
      <c r="C1869" s="2">
        <v>43914</v>
      </c>
      <c r="D1869" t="s">
        <v>57</v>
      </c>
      <c r="E1869">
        <v>120</v>
      </c>
      <c r="F1869" t="s">
        <v>149</v>
      </c>
      <c r="G1869" t="s">
        <v>264</v>
      </c>
      <c r="H1869">
        <v>0.125</v>
      </c>
      <c r="I1869">
        <v>346</v>
      </c>
      <c r="J1869">
        <v>480</v>
      </c>
      <c r="K1869">
        <v>3</v>
      </c>
      <c r="L1869">
        <v>37</v>
      </c>
      <c r="M1869" t="s">
        <v>332</v>
      </c>
      <c r="N1869">
        <v>71</v>
      </c>
      <c r="O1869" t="s">
        <v>333</v>
      </c>
      <c r="P1869" t="s">
        <v>364</v>
      </c>
      <c r="Q1869" t="s">
        <v>647</v>
      </c>
      <c r="R1869" t="s">
        <v>954</v>
      </c>
      <c r="S1869" s="2">
        <v>43914</v>
      </c>
      <c r="T1869" t="s">
        <v>961</v>
      </c>
      <c r="U1869">
        <v>0</v>
      </c>
      <c r="V1869" t="s">
        <v>973</v>
      </c>
      <c r="X1869">
        <v>0</v>
      </c>
      <c r="AA1869">
        <v>1</v>
      </c>
      <c r="AB1869">
        <v>0</v>
      </c>
      <c r="AC1869" t="s">
        <v>1000</v>
      </c>
      <c r="AG1869">
        <v>0</v>
      </c>
      <c r="AI1869">
        <v>43.21058048</v>
      </c>
      <c r="AJ1869" t="s">
        <v>973</v>
      </c>
      <c r="AL1869">
        <v>-105.3698629</v>
      </c>
      <c r="AN1869" t="s">
        <v>1134</v>
      </c>
      <c r="AO1869">
        <v>2.153596791225793</v>
      </c>
      <c r="AP1869" t="s">
        <v>1522</v>
      </c>
      <c r="AQ1869">
        <v>2020</v>
      </c>
      <c r="AR1869">
        <v>125</v>
      </c>
    </row>
    <row r="1870" spans="1:44">
      <c r="A1870" t="s">
        <v>44</v>
      </c>
      <c r="C1870" s="2">
        <v>42493</v>
      </c>
      <c r="D1870" t="s">
        <v>140</v>
      </c>
      <c r="E1870">
        <v>120</v>
      </c>
      <c r="F1870" t="s">
        <v>148</v>
      </c>
      <c r="G1870" t="s">
        <v>315</v>
      </c>
      <c r="H1870">
        <v>0.125</v>
      </c>
      <c r="I1870">
        <v>28</v>
      </c>
      <c r="J1870">
        <v>1921.04003906</v>
      </c>
      <c r="K1870">
        <v>30</v>
      </c>
      <c r="L1870">
        <v>13</v>
      </c>
      <c r="M1870" t="s">
        <v>332</v>
      </c>
      <c r="N1870">
        <v>99</v>
      </c>
      <c r="O1870" t="s">
        <v>333</v>
      </c>
      <c r="P1870" t="s">
        <v>552</v>
      </c>
      <c r="Q1870" t="s">
        <v>892</v>
      </c>
      <c r="R1870" t="s">
        <v>954</v>
      </c>
      <c r="S1870" s="2">
        <v>42493</v>
      </c>
      <c r="T1870" t="s">
        <v>969</v>
      </c>
      <c r="U1870">
        <v>0</v>
      </c>
      <c r="V1870" t="s">
        <v>972</v>
      </c>
      <c r="X1870">
        <v>0</v>
      </c>
      <c r="AA1870">
        <v>1</v>
      </c>
      <c r="AB1870">
        <v>0</v>
      </c>
      <c r="AC1870" t="s">
        <v>1072</v>
      </c>
      <c r="AG1870">
        <v>0</v>
      </c>
      <c r="AI1870">
        <v>41.07092698</v>
      </c>
      <c r="AJ1870" t="s">
        <v>972</v>
      </c>
      <c r="AL1870">
        <v>-108.59624382</v>
      </c>
      <c r="AN1870" t="s">
        <v>1419</v>
      </c>
      <c r="AO1870">
        <v>2.892579078210468</v>
      </c>
      <c r="AP1870" t="s">
        <v>1520</v>
      </c>
      <c r="AQ1870">
        <v>2016</v>
      </c>
      <c r="AR1870">
        <v>74</v>
      </c>
    </row>
    <row r="1871" spans="1:44">
      <c r="A1871" t="s">
        <v>44</v>
      </c>
      <c r="C1871" s="2">
        <v>42493</v>
      </c>
      <c r="D1871" t="s">
        <v>140</v>
      </c>
      <c r="E1871">
        <v>120</v>
      </c>
      <c r="F1871" t="s">
        <v>148</v>
      </c>
      <c r="G1871" t="s">
        <v>305</v>
      </c>
      <c r="H1871">
        <v>0.125</v>
      </c>
      <c r="I1871">
        <v>13</v>
      </c>
      <c r="J1871">
        <v>960</v>
      </c>
      <c r="K1871">
        <v>24</v>
      </c>
      <c r="L1871">
        <v>13</v>
      </c>
      <c r="M1871" t="s">
        <v>332</v>
      </c>
      <c r="N1871">
        <v>100</v>
      </c>
      <c r="O1871" t="s">
        <v>333</v>
      </c>
      <c r="P1871" t="s">
        <v>553</v>
      </c>
      <c r="Q1871" t="s">
        <v>893</v>
      </c>
      <c r="R1871" t="s">
        <v>954</v>
      </c>
      <c r="S1871" s="2">
        <v>42493</v>
      </c>
      <c r="T1871" t="s">
        <v>969</v>
      </c>
      <c r="U1871">
        <v>0</v>
      </c>
      <c r="V1871" t="s">
        <v>972</v>
      </c>
      <c r="X1871">
        <v>0</v>
      </c>
      <c r="AA1871">
        <v>1</v>
      </c>
      <c r="AB1871">
        <v>0</v>
      </c>
      <c r="AC1871" t="s">
        <v>1059</v>
      </c>
      <c r="AG1871">
        <v>0</v>
      </c>
      <c r="AI1871">
        <v>41.08548756</v>
      </c>
      <c r="AJ1871" t="s">
        <v>972</v>
      </c>
      <c r="AL1871">
        <v>-108.61512714</v>
      </c>
      <c r="AN1871" t="s">
        <v>1420</v>
      </c>
      <c r="AO1871">
        <v>2.006519618626041</v>
      </c>
      <c r="AP1871" t="s">
        <v>1519</v>
      </c>
      <c r="AQ1871">
        <v>2016</v>
      </c>
      <c r="AR1871">
        <v>74</v>
      </c>
    </row>
    <row r="1872" spans="1:44">
      <c r="A1872" t="s">
        <v>44</v>
      </c>
      <c r="C1872" s="2">
        <v>42493</v>
      </c>
      <c r="D1872" t="s">
        <v>140</v>
      </c>
      <c r="E1872">
        <v>120</v>
      </c>
      <c r="F1872" t="s">
        <v>148</v>
      </c>
      <c r="G1872" t="s">
        <v>305</v>
      </c>
      <c r="H1872">
        <v>0.125</v>
      </c>
      <c r="I1872">
        <v>13</v>
      </c>
      <c r="J1872">
        <v>960</v>
      </c>
      <c r="K1872">
        <v>25</v>
      </c>
      <c r="L1872">
        <v>13</v>
      </c>
      <c r="M1872" t="s">
        <v>332</v>
      </c>
      <c r="N1872">
        <v>100</v>
      </c>
      <c r="O1872" t="s">
        <v>333</v>
      </c>
      <c r="P1872" t="s">
        <v>553</v>
      </c>
      <c r="Q1872" t="s">
        <v>893</v>
      </c>
      <c r="R1872" t="s">
        <v>954</v>
      </c>
      <c r="S1872" s="2">
        <v>42493</v>
      </c>
      <c r="T1872" t="s">
        <v>969</v>
      </c>
      <c r="U1872">
        <v>0</v>
      </c>
      <c r="V1872" t="s">
        <v>972</v>
      </c>
      <c r="X1872">
        <v>0</v>
      </c>
      <c r="AA1872">
        <v>1</v>
      </c>
      <c r="AB1872">
        <v>0</v>
      </c>
      <c r="AC1872" t="s">
        <v>1059</v>
      </c>
      <c r="AG1872">
        <v>0</v>
      </c>
      <c r="AI1872">
        <v>41.07096502</v>
      </c>
      <c r="AJ1872" t="s">
        <v>972</v>
      </c>
      <c r="AL1872">
        <v>-108.61528738</v>
      </c>
      <c r="AN1872" t="s">
        <v>1421</v>
      </c>
      <c r="AO1872">
        <v>1.906464392850838</v>
      </c>
      <c r="AP1872" t="s">
        <v>1523</v>
      </c>
      <c r="AQ1872">
        <v>2016</v>
      </c>
      <c r="AR1872">
        <v>74</v>
      </c>
    </row>
    <row r="1873" spans="1:44">
      <c r="A1873" t="s">
        <v>44</v>
      </c>
      <c r="C1873" s="2">
        <v>43299</v>
      </c>
      <c r="D1873" t="s">
        <v>82</v>
      </c>
      <c r="E1873">
        <v>60</v>
      </c>
      <c r="F1873" t="s">
        <v>156</v>
      </c>
      <c r="G1873" t="s">
        <v>305</v>
      </c>
      <c r="H1873">
        <v>0.1667</v>
      </c>
      <c r="I1873">
        <v>4</v>
      </c>
      <c r="J1873">
        <v>640</v>
      </c>
      <c r="K1873">
        <v>36</v>
      </c>
      <c r="L1873">
        <v>13</v>
      </c>
      <c r="M1873" t="s">
        <v>332</v>
      </c>
      <c r="N1873">
        <v>100</v>
      </c>
      <c r="O1873" t="s">
        <v>333</v>
      </c>
      <c r="P1873" t="s">
        <v>554</v>
      </c>
      <c r="Q1873" t="s">
        <v>894</v>
      </c>
      <c r="R1873" t="s">
        <v>954</v>
      </c>
      <c r="S1873" s="2">
        <v>43299</v>
      </c>
      <c r="T1873" t="s">
        <v>969</v>
      </c>
      <c r="U1873">
        <v>0</v>
      </c>
      <c r="V1873" t="s">
        <v>972</v>
      </c>
      <c r="X1873">
        <v>0</v>
      </c>
      <c r="AA1873">
        <v>0</v>
      </c>
      <c r="AB1873">
        <v>1</v>
      </c>
      <c r="AC1873" t="s">
        <v>1073</v>
      </c>
      <c r="AG1873">
        <v>0</v>
      </c>
      <c r="AI1873">
        <v>41.05642723</v>
      </c>
      <c r="AJ1873" t="s">
        <v>972</v>
      </c>
      <c r="AL1873">
        <v>-108.6154934</v>
      </c>
      <c r="AN1873" t="s">
        <v>1422</v>
      </c>
      <c r="AO1873">
        <v>2.291000695399551</v>
      </c>
      <c r="AP1873" t="s">
        <v>1523</v>
      </c>
      <c r="AQ1873">
        <v>2018</v>
      </c>
      <c r="AR1873">
        <v>74</v>
      </c>
    </row>
    <row r="1874" spans="1:44">
      <c r="A1874" t="s">
        <v>44</v>
      </c>
      <c r="C1874" s="2">
        <v>41947</v>
      </c>
      <c r="D1874" t="s">
        <v>141</v>
      </c>
      <c r="E1874">
        <v>120</v>
      </c>
      <c r="F1874" t="s">
        <v>148</v>
      </c>
      <c r="G1874" t="s">
        <v>316</v>
      </c>
      <c r="H1874">
        <v>0.125</v>
      </c>
      <c r="I1874">
        <v>60</v>
      </c>
      <c r="J1874">
        <v>1067.04003906</v>
      </c>
      <c r="K1874">
        <v>6</v>
      </c>
      <c r="L1874">
        <v>12</v>
      </c>
      <c r="M1874" t="s">
        <v>332</v>
      </c>
      <c r="N1874">
        <v>90</v>
      </c>
      <c r="O1874" t="s">
        <v>333</v>
      </c>
      <c r="P1874" t="s">
        <v>555</v>
      </c>
      <c r="Q1874" t="s">
        <v>895</v>
      </c>
      <c r="R1874" t="s">
        <v>954</v>
      </c>
      <c r="S1874" s="2">
        <v>41947</v>
      </c>
      <c r="T1874" t="s">
        <v>970</v>
      </c>
      <c r="U1874">
        <v>0</v>
      </c>
      <c r="V1874" t="s">
        <v>972</v>
      </c>
      <c r="X1874">
        <v>0</v>
      </c>
      <c r="AA1874">
        <v>1</v>
      </c>
      <c r="AB1874">
        <v>0</v>
      </c>
      <c r="AC1874" t="s">
        <v>1074</v>
      </c>
      <c r="AG1874">
        <v>0</v>
      </c>
      <c r="AI1874">
        <v>41.04000369</v>
      </c>
      <c r="AJ1874" t="s">
        <v>972</v>
      </c>
      <c r="AL1874">
        <v>-107.56424358</v>
      </c>
      <c r="AN1874" t="s">
        <v>1423</v>
      </c>
      <c r="AO1874">
        <v>2.659652777249844</v>
      </c>
      <c r="AP1874" t="s">
        <v>1523</v>
      </c>
      <c r="AQ1874">
        <v>2014</v>
      </c>
      <c r="AR1874">
        <v>94</v>
      </c>
    </row>
    <row r="1875" spans="1:44">
      <c r="A1875" t="s">
        <v>44</v>
      </c>
      <c r="C1875" s="2">
        <v>41947</v>
      </c>
      <c r="D1875" t="s">
        <v>141</v>
      </c>
      <c r="E1875">
        <v>120</v>
      </c>
      <c r="F1875" t="s">
        <v>148</v>
      </c>
      <c r="G1875" t="s">
        <v>317</v>
      </c>
      <c r="H1875">
        <v>0.125</v>
      </c>
      <c r="I1875">
        <v>60</v>
      </c>
      <c r="J1875">
        <v>1600.78002929</v>
      </c>
      <c r="K1875">
        <v>1</v>
      </c>
      <c r="L1875">
        <v>12</v>
      </c>
      <c r="M1875" t="s">
        <v>332</v>
      </c>
      <c r="N1875">
        <v>91</v>
      </c>
      <c r="O1875" t="s">
        <v>333</v>
      </c>
      <c r="P1875" t="s">
        <v>556</v>
      </c>
      <c r="Q1875" t="s">
        <v>896</v>
      </c>
      <c r="R1875" t="s">
        <v>954</v>
      </c>
      <c r="S1875" s="2">
        <v>41947</v>
      </c>
      <c r="T1875" t="s">
        <v>970</v>
      </c>
      <c r="U1875">
        <v>0</v>
      </c>
      <c r="V1875" t="s">
        <v>972</v>
      </c>
      <c r="X1875">
        <v>0</v>
      </c>
      <c r="AA1875">
        <v>1</v>
      </c>
      <c r="AB1875">
        <v>0</v>
      </c>
      <c r="AC1875" t="s">
        <v>1075</v>
      </c>
      <c r="AG1875">
        <v>0</v>
      </c>
      <c r="AI1875">
        <v>41.03993118</v>
      </c>
      <c r="AJ1875" t="s">
        <v>972</v>
      </c>
      <c r="AL1875">
        <v>-107.58321849</v>
      </c>
      <c r="AN1875" t="s">
        <v>1424</v>
      </c>
      <c r="AO1875">
        <v>2.395264498868371</v>
      </c>
      <c r="AP1875" t="s">
        <v>1524</v>
      </c>
      <c r="AQ1875">
        <v>2014</v>
      </c>
      <c r="AR1875">
        <v>94</v>
      </c>
    </row>
    <row r="1876" spans="1:44">
      <c r="A1876" t="s">
        <v>44</v>
      </c>
      <c r="C1876" s="2">
        <v>41947</v>
      </c>
      <c r="D1876" t="s">
        <v>141</v>
      </c>
      <c r="E1876">
        <v>120</v>
      </c>
      <c r="F1876" t="s">
        <v>148</v>
      </c>
      <c r="G1876" t="s">
        <v>317</v>
      </c>
      <c r="H1876">
        <v>0.125</v>
      </c>
      <c r="I1876">
        <v>60</v>
      </c>
      <c r="J1876">
        <v>1600.78002929</v>
      </c>
      <c r="K1876">
        <v>2</v>
      </c>
      <c r="L1876">
        <v>12</v>
      </c>
      <c r="M1876" t="s">
        <v>332</v>
      </c>
      <c r="N1876">
        <v>91</v>
      </c>
      <c r="O1876" t="s">
        <v>333</v>
      </c>
      <c r="P1876" t="s">
        <v>556</v>
      </c>
      <c r="Q1876" t="s">
        <v>896</v>
      </c>
      <c r="R1876" t="s">
        <v>954</v>
      </c>
      <c r="S1876" s="2">
        <v>41947</v>
      </c>
      <c r="T1876" t="s">
        <v>970</v>
      </c>
      <c r="U1876">
        <v>0</v>
      </c>
      <c r="V1876" t="s">
        <v>972</v>
      </c>
      <c r="X1876">
        <v>0</v>
      </c>
      <c r="AA1876">
        <v>1</v>
      </c>
      <c r="AB1876">
        <v>0</v>
      </c>
      <c r="AC1876" t="s">
        <v>1075</v>
      </c>
      <c r="AG1876">
        <v>0</v>
      </c>
      <c r="AI1876">
        <v>41.03977092</v>
      </c>
      <c r="AJ1876" t="s">
        <v>972</v>
      </c>
      <c r="AL1876">
        <v>-107.60236125</v>
      </c>
      <c r="AN1876" t="s">
        <v>1425</v>
      </c>
      <c r="AO1876">
        <v>2.531685428071058</v>
      </c>
      <c r="AP1876" t="s">
        <v>1522</v>
      </c>
      <c r="AQ1876">
        <v>2014</v>
      </c>
      <c r="AR1876">
        <v>94</v>
      </c>
    </row>
    <row r="1877" spans="1:44">
      <c r="A1877" t="s">
        <v>44</v>
      </c>
      <c r="C1877" s="2">
        <v>43525</v>
      </c>
      <c r="D1877" t="s">
        <v>53</v>
      </c>
      <c r="E1877">
        <v>120</v>
      </c>
      <c r="F1877" t="s">
        <v>149</v>
      </c>
      <c r="G1877" t="s">
        <v>296</v>
      </c>
      <c r="H1877">
        <v>0.125</v>
      </c>
      <c r="I1877">
        <v>11</v>
      </c>
      <c r="J1877">
        <v>397.20999145</v>
      </c>
      <c r="K1877">
        <v>35</v>
      </c>
      <c r="L1877">
        <v>13</v>
      </c>
      <c r="M1877" t="s">
        <v>332</v>
      </c>
      <c r="N1877">
        <v>91</v>
      </c>
      <c r="O1877" t="s">
        <v>333</v>
      </c>
      <c r="P1877" t="s">
        <v>557</v>
      </c>
      <c r="Q1877" t="s">
        <v>897</v>
      </c>
      <c r="R1877" t="s">
        <v>954</v>
      </c>
      <c r="S1877" s="2">
        <v>43525</v>
      </c>
      <c r="T1877" t="s">
        <v>970</v>
      </c>
      <c r="U1877">
        <v>0</v>
      </c>
      <c r="V1877" t="s">
        <v>972</v>
      </c>
      <c r="X1877">
        <v>0</v>
      </c>
      <c r="AA1877">
        <v>1</v>
      </c>
      <c r="AB1877">
        <v>0</v>
      </c>
      <c r="AC1877" t="s">
        <v>1076</v>
      </c>
      <c r="AG1877">
        <v>0</v>
      </c>
      <c r="AI1877">
        <v>41.05416358</v>
      </c>
      <c r="AJ1877" t="s">
        <v>972</v>
      </c>
      <c r="AL1877">
        <v>-107.60230022</v>
      </c>
      <c r="AN1877" t="s">
        <v>1426</v>
      </c>
      <c r="AO1877">
        <v>1.620256322293746</v>
      </c>
      <c r="AP1877" t="s">
        <v>1522</v>
      </c>
      <c r="AQ1877">
        <v>2019</v>
      </c>
      <c r="AR1877">
        <v>94</v>
      </c>
    </row>
    <row r="1878" spans="1:44">
      <c r="A1878" t="s">
        <v>44</v>
      </c>
      <c r="C1878" s="2">
        <v>43525</v>
      </c>
      <c r="D1878" t="s">
        <v>53</v>
      </c>
      <c r="E1878">
        <v>120</v>
      </c>
      <c r="F1878" t="s">
        <v>149</v>
      </c>
      <c r="G1878" t="s">
        <v>296</v>
      </c>
      <c r="H1878">
        <v>0.125</v>
      </c>
      <c r="I1878">
        <v>11</v>
      </c>
      <c r="J1878">
        <v>397.20999145</v>
      </c>
      <c r="K1878">
        <v>35</v>
      </c>
      <c r="L1878">
        <v>13</v>
      </c>
      <c r="M1878" t="s">
        <v>332</v>
      </c>
      <c r="N1878">
        <v>91</v>
      </c>
      <c r="O1878" t="s">
        <v>333</v>
      </c>
      <c r="P1878" t="s">
        <v>557</v>
      </c>
      <c r="Q1878" t="s">
        <v>897</v>
      </c>
      <c r="R1878" t="s">
        <v>954</v>
      </c>
      <c r="S1878" s="2">
        <v>43525</v>
      </c>
      <c r="T1878" t="s">
        <v>970</v>
      </c>
      <c r="U1878">
        <v>0</v>
      </c>
      <c r="V1878" t="s">
        <v>972</v>
      </c>
      <c r="X1878">
        <v>0</v>
      </c>
      <c r="AA1878">
        <v>1</v>
      </c>
      <c r="AB1878">
        <v>0</v>
      </c>
      <c r="AC1878" t="s">
        <v>1076</v>
      </c>
      <c r="AG1878">
        <v>0</v>
      </c>
      <c r="AI1878">
        <v>41.05416358</v>
      </c>
      <c r="AJ1878" t="s">
        <v>972</v>
      </c>
      <c r="AL1878">
        <v>-107.60230022</v>
      </c>
      <c r="AN1878" t="s">
        <v>1426</v>
      </c>
      <c r="AO1878">
        <v>1.620256322293746</v>
      </c>
      <c r="AP1878" t="s">
        <v>1522</v>
      </c>
      <c r="AQ1878">
        <v>2019</v>
      </c>
      <c r="AR1878">
        <v>94</v>
      </c>
    </row>
    <row r="1879" spans="1:44">
      <c r="A1879" t="s">
        <v>44</v>
      </c>
      <c r="C1879" s="2">
        <v>43525</v>
      </c>
      <c r="D1879" t="s">
        <v>53</v>
      </c>
      <c r="E1879">
        <v>120</v>
      </c>
      <c r="F1879" t="s">
        <v>149</v>
      </c>
      <c r="G1879" t="s">
        <v>296</v>
      </c>
      <c r="H1879">
        <v>0.125</v>
      </c>
      <c r="I1879">
        <v>11</v>
      </c>
      <c r="J1879">
        <v>397.20999145</v>
      </c>
      <c r="K1879">
        <v>35</v>
      </c>
      <c r="L1879">
        <v>13</v>
      </c>
      <c r="M1879" t="s">
        <v>332</v>
      </c>
      <c r="N1879">
        <v>91</v>
      </c>
      <c r="O1879" t="s">
        <v>333</v>
      </c>
      <c r="P1879" t="s">
        <v>557</v>
      </c>
      <c r="Q1879" t="s">
        <v>897</v>
      </c>
      <c r="R1879" t="s">
        <v>954</v>
      </c>
      <c r="S1879" s="2">
        <v>43525</v>
      </c>
      <c r="T1879" t="s">
        <v>970</v>
      </c>
      <c r="U1879">
        <v>0</v>
      </c>
      <c r="V1879" t="s">
        <v>972</v>
      </c>
      <c r="X1879">
        <v>0</v>
      </c>
      <c r="AA1879">
        <v>1</v>
      </c>
      <c r="AB1879">
        <v>0</v>
      </c>
      <c r="AC1879" t="s">
        <v>1076</v>
      </c>
      <c r="AG1879">
        <v>0</v>
      </c>
      <c r="AI1879">
        <v>41.05416358</v>
      </c>
      <c r="AJ1879" t="s">
        <v>972</v>
      </c>
      <c r="AL1879">
        <v>-107.60230022</v>
      </c>
      <c r="AN1879" t="s">
        <v>1426</v>
      </c>
      <c r="AO1879">
        <v>1.620256322293746</v>
      </c>
      <c r="AP1879" t="s">
        <v>1522</v>
      </c>
      <c r="AQ1879">
        <v>2019</v>
      </c>
      <c r="AR1879">
        <v>94</v>
      </c>
    </row>
    <row r="1880" spans="1:44">
      <c r="A1880" t="s">
        <v>44</v>
      </c>
      <c r="C1880" s="2">
        <v>43525</v>
      </c>
      <c r="D1880" t="s">
        <v>53</v>
      </c>
      <c r="E1880">
        <v>120</v>
      </c>
      <c r="F1880" t="s">
        <v>149</v>
      </c>
      <c r="G1880" t="s">
        <v>296</v>
      </c>
      <c r="H1880">
        <v>0.125</v>
      </c>
      <c r="I1880">
        <v>11</v>
      </c>
      <c r="J1880">
        <v>397.20999145</v>
      </c>
      <c r="K1880">
        <v>35</v>
      </c>
      <c r="L1880">
        <v>13</v>
      </c>
      <c r="M1880" t="s">
        <v>332</v>
      </c>
      <c r="N1880">
        <v>91</v>
      </c>
      <c r="O1880" t="s">
        <v>333</v>
      </c>
      <c r="P1880" t="s">
        <v>557</v>
      </c>
      <c r="Q1880" t="s">
        <v>897</v>
      </c>
      <c r="R1880" t="s">
        <v>954</v>
      </c>
      <c r="S1880" s="2">
        <v>43525</v>
      </c>
      <c r="T1880" t="s">
        <v>970</v>
      </c>
      <c r="U1880">
        <v>0</v>
      </c>
      <c r="V1880" t="s">
        <v>972</v>
      </c>
      <c r="X1880">
        <v>0</v>
      </c>
      <c r="AA1880">
        <v>1</v>
      </c>
      <c r="AB1880">
        <v>0</v>
      </c>
      <c r="AC1880" t="s">
        <v>1076</v>
      </c>
      <c r="AG1880">
        <v>0</v>
      </c>
      <c r="AI1880">
        <v>41.05416358</v>
      </c>
      <c r="AJ1880" t="s">
        <v>972</v>
      </c>
      <c r="AL1880">
        <v>-107.60230022</v>
      </c>
      <c r="AN1880" t="s">
        <v>1426</v>
      </c>
      <c r="AO1880">
        <v>1.620256322293746</v>
      </c>
      <c r="AP1880" t="s">
        <v>1522</v>
      </c>
      <c r="AQ1880">
        <v>2019</v>
      </c>
      <c r="AR1880">
        <v>94</v>
      </c>
    </row>
    <row r="1881" spans="1:44">
      <c r="A1881" t="s">
        <v>44</v>
      </c>
      <c r="C1881" s="2">
        <v>43525</v>
      </c>
      <c r="D1881" t="s">
        <v>53</v>
      </c>
      <c r="E1881">
        <v>120</v>
      </c>
      <c r="F1881" t="s">
        <v>149</v>
      </c>
      <c r="G1881" t="s">
        <v>318</v>
      </c>
      <c r="H1881">
        <v>0.125</v>
      </c>
      <c r="I1881">
        <v>10</v>
      </c>
      <c r="J1881">
        <v>1362.01000976</v>
      </c>
      <c r="K1881">
        <v>27</v>
      </c>
      <c r="L1881">
        <v>13</v>
      </c>
      <c r="M1881" t="s">
        <v>332</v>
      </c>
      <c r="N1881">
        <v>91</v>
      </c>
      <c r="O1881" t="s">
        <v>333</v>
      </c>
      <c r="P1881" t="s">
        <v>558</v>
      </c>
      <c r="Q1881" t="s">
        <v>898</v>
      </c>
      <c r="R1881" t="s">
        <v>954</v>
      </c>
      <c r="S1881" s="2">
        <v>43525</v>
      </c>
      <c r="T1881" t="s">
        <v>970</v>
      </c>
      <c r="U1881">
        <v>0</v>
      </c>
      <c r="V1881" t="s">
        <v>972</v>
      </c>
      <c r="X1881">
        <v>0</v>
      </c>
      <c r="AA1881">
        <v>1</v>
      </c>
      <c r="AB1881">
        <v>0</v>
      </c>
      <c r="AC1881" t="s">
        <v>1077</v>
      </c>
      <c r="AG1881">
        <v>0</v>
      </c>
      <c r="AI1881">
        <v>41.06859816</v>
      </c>
      <c r="AJ1881" t="s">
        <v>972</v>
      </c>
      <c r="AL1881">
        <v>-107.62137432</v>
      </c>
      <c r="AN1881" t="s">
        <v>1427</v>
      </c>
      <c r="AO1881">
        <v>1.848364217421866</v>
      </c>
      <c r="AP1881" t="s">
        <v>1522</v>
      </c>
      <c r="AQ1881">
        <v>2019</v>
      </c>
      <c r="AR1881">
        <v>94</v>
      </c>
    </row>
    <row r="1882" spans="1:44">
      <c r="A1882" t="s">
        <v>44</v>
      </c>
      <c r="C1882" s="2">
        <v>43525</v>
      </c>
      <c r="D1882" t="s">
        <v>53</v>
      </c>
      <c r="E1882">
        <v>120</v>
      </c>
      <c r="F1882" t="s">
        <v>149</v>
      </c>
      <c r="G1882" t="s">
        <v>318</v>
      </c>
      <c r="H1882">
        <v>0.125</v>
      </c>
      <c r="I1882">
        <v>10</v>
      </c>
      <c r="J1882">
        <v>1362.01000976</v>
      </c>
      <c r="K1882">
        <v>27</v>
      </c>
      <c r="L1882">
        <v>13</v>
      </c>
      <c r="M1882" t="s">
        <v>332</v>
      </c>
      <c r="N1882">
        <v>91</v>
      </c>
      <c r="O1882" t="s">
        <v>333</v>
      </c>
      <c r="P1882" t="s">
        <v>558</v>
      </c>
      <c r="Q1882" t="s">
        <v>898</v>
      </c>
      <c r="R1882" t="s">
        <v>954</v>
      </c>
      <c r="S1882" s="2">
        <v>43525</v>
      </c>
      <c r="T1882" t="s">
        <v>970</v>
      </c>
      <c r="U1882">
        <v>0</v>
      </c>
      <c r="V1882" t="s">
        <v>972</v>
      </c>
      <c r="X1882">
        <v>0</v>
      </c>
      <c r="AA1882">
        <v>1</v>
      </c>
      <c r="AB1882">
        <v>0</v>
      </c>
      <c r="AC1882" t="s">
        <v>1077</v>
      </c>
      <c r="AG1882">
        <v>0</v>
      </c>
      <c r="AI1882">
        <v>41.06859816</v>
      </c>
      <c r="AJ1882" t="s">
        <v>972</v>
      </c>
      <c r="AL1882">
        <v>-107.62137432</v>
      </c>
      <c r="AN1882" t="s">
        <v>1427</v>
      </c>
      <c r="AO1882">
        <v>1.848364217421866</v>
      </c>
      <c r="AP1882" t="s">
        <v>1522</v>
      </c>
      <c r="AQ1882">
        <v>2019</v>
      </c>
      <c r="AR1882">
        <v>94</v>
      </c>
    </row>
    <row r="1883" spans="1:44">
      <c r="A1883" t="s">
        <v>44</v>
      </c>
      <c r="C1883" s="2">
        <v>43525</v>
      </c>
      <c r="D1883" t="s">
        <v>53</v>
      </c>
      <c r="E1883">
        <v>120</v>
      </c>
      <c r="F1883" t="s">
        <v>149</v>
      </c>
      <c r="G1883" t="s">
        <v>318</v>
      </c>
      <c r="H1883">
        <v>0.125</v>
      </c>
      <c r="I1883">
        <v>10</v>
      </c>
      <c r="J1883">
        <v>1362.01000976</v>
      </c>
      <c r="K1883">
        <v>22</v>
      </c>
      <c r="L1883">
        <v>13</v>
      </c>
      <c r="M1883" t="s">
        <v>332</v>
      </c>
      <c r="N1883">
        <v>91</v>
      </c>
      <c r="O1883" t="s">
        <v>333</v>
      </c>
      <c r="P1883" t="s">
        <v>558</v>
      </c>
      <c r="Q1883" t="s">
        <v>898</v>
      </c>
      <c r="R1883" t="s">
        <v>954</v>
      </c>
      <c r="S1883" s="2">
        <v>43525</v>
      </c>
      <c r="T1883" t="s">
        <v>970</v>
      </c>
      <c r="U1883">
        <v>0</v>
      </c>
      <c r="V1883" t="s">
        <v>972</v>
      </c>
      <c r="X1883">
        <v>0</v>
      </c>
      <c r="AA1883">
        <v>1</v>
      </c>
      <c r="AB1883">
        <v>0</v>
      </c>
      <c r="AC1883" t="s">
        <v>1077</v>
      </c>
      <c r="AG1883">
        <v>0</v>
      </c>
      <c r="AI1883">
        <v>41.08308619</v>
      </c>
      <c r="AJ1883" t="s">
        <v>972</v>
      </c>
      <c r="AL1883">
        <v>-107.62130566</v>
      </c>
      <c r="AN1883" t="s">
        <v>1428</v>
      </c>
      <c r="AO1883">
        <v>1.893290459293091</v>
      </c>
      <c r="AP1883" t="s">
        <v>1521</v>
      </c>
      <c r="AQ1883">
        <v>2019</v>
      </c>
      <c r="AR1883">
        <v>94</v>
      </c>
    </row>
    <row r="1884" spans="1:44">
      <c r="A1884" t="s">
        <v>44</v>
      </c>
      <c r="C1884" s="2">
        <v>43525</v>
      </c>
      <c r="D1884" t="s">
        <v>53</v>
      </c>
      <c r="E1884">
        <v>120</v>
      </c>
      <c r="F1884" t="s">
        <v>149</v>
      </c>
      <c r="G1884" t="s">
        <v>318</v>
      </c>
      <c r="H1884">
        <v>0.125</v>
      </c>
      <c r="I1884">
        <v>10</v>
      </c>
      <c r="J1884">
        <v>1362.01000976</v>
      </c>
      <c r="K1884">
        <v>22</v>
      </c>
      <c r="L1884">
        <v>13</v>
      </c>
      <c r="M1884" t="s">
        <v>332</v>
      </c>
      <c r="N1884">
        <v>91</v>
      </c>
      <c r="O1884" t="s">
        <v>333</v>
      </c>
      <c r="P1884" t="s">
        <v>558</v>
      </c>
      <c r="Q1884" t="s">
        <v>898</v>
      </c>
      <c r="R1884" t="s">
        <v>954</v>
      </c>
      <c r="S1884" s="2">
        <v>43525</v>
      </c>
      <c r="T1884" t="s">
        <v>970</v>
      </c>
      <c r="U1884">
        <v>0</v>
      </c>
      <c r="V1884" t="s">
        <v>972</v>
      </c>
      <c r="X1884">
        <v>0</v>
      </c>
      <c r="AA1884">
        <v>1</v>
      </c>
      <c r="AB1884">
        <v>0</v>
      </c>
      <c r="AC1884" t="s">
        <v>1077</v>
      </c>
      <c r="AG1884">
        <v>0</v>
      </c>
      <c r="AI1884">
        <v>41.08308619</v>
      </c>
      <c r="AJ1884" t="s">
        <v>972</v>
      </c>
      <c r="AL1884">
        <v>-107.62130566</v>
      </c>
      <c r="AN1884" t="s">
        <v>1428</v>
      </c>
      <c r="AO1884">
        <v>1.893290459293091</v>
      </c>
      <c r="AP1884" t="s">
        <v>1521</v>
      </c>
      <c r="AQ1884">
        <v>2019</v>
      </c>
      <c r="AR1884">
        <v>94</v>
      </c>
    </row>
    <row r="1885" spans="1:44">
      <c r="A1885" t="s">
        <v>44</v>
      </c>
      <c r="C1885" s="2">
        <v>43525</v>
      </c>
      <c r="D1885" t="s">
        <v>53</v>
      </c>
      <c r="E1885">
        <v>120</v>
      </c>
      <c r="F1885" t="s">
        <v>149</v>
      </c>
      <c r="G1885" t="s">
        <v>318</v>
      </c>
      <c r="H1885">
        <v>0.125</v>
      </c>
      <c r="I1885">
        <v>10</v>
      </c>
      <c r="J1885">
        <v>1362.01000976</v>
      </c>
      <c r="K1885">
        <v>28</v>
      </c>
      <c r="L1885">
        <v>13</v>
      </c>
      <c r="M1885" t="s">
        <v>332</v>
      </c>
      <c r="N1885">
        <v>91</v>
      </c>
      <c r="O1885" t="s">
        <v>333</v>
      </c>
      <c r="P1885" t="s">
        <v>558</v>
      </c>
      <c r="Q1885" t="s">
        <v>898</v>
      </c>
      <c r="R1885" t="s">
        <v>954</v>
      </c>
      <c r="S1885" s="2">
        <v>43525</v>
      </c>
      <c r="T1885" t="s">
        <v>970</v>
      </c>
      <c r="U1885">
        <v>0</v>
      </c>
      <c r="V1885" t="s">
        <v>972</v>
      </c>
      <c r="X1885">
        <v>0</v>
      </c>
      <c r="AA1885">
        <v>1</v>
      </c>
      <c r="AB1885">
        <v>0</v>
      </c>
      <c r="AC1885" t="s">
        <v>1077</v>
      </c>
      <c r="AG1885">
        <v>0</v>
      </c>
      <c r="AI1885">
        <v>41.06857142</v>
      </c>
      <c r="AJ1885" t="s">
        <v>972</v>
      </c>
      <c r="AL1885">
        <v>-107.64048656</v>
      </c>
      <c r="AN1885" t="s">
        <v>1429</v>
      </c>
      <c r="AO1885">
        <v>2.830803562740063</v>
      </c>
      <c r="AP1885" t="s">
        <v>1526</v>
      </c>
      <c r="AQ1885">
        <v>2019</v>
      </c>
      <c r="AR1885">
        <v>94</v>
      </c>
    </row>
    <row r="1886" spans="1:44">
      <c r="A1886" t="s">
        <v>44</v>
      </c>
      <c r="C1886" s="2">
        <v>43525</v>
      </c>
      <c r="D1886" t="s">
        <v>53</v>
      </c>
      <c r="E1886">
        <v>120</v>
      </c>
      <c r="F1886" t="s">
        <v>149</v>
      </c>
      <c r="G1886" t="s">
        <v>318</v>
      </c>
      <c r="H1886">
        <v>0.125</v>
      </c>
      <c r="I1886">
        <v>10</v>
      </c>
      <c r="J1886">
        <v>1362.01000976</v>
      </c>
      <c r="K1886">
        <v>26</v>
      </c>
      <c r="L1886">
        <v>13</v>
      </c>
      <c r="M1886" t="s">
        <v>332</v>
      </c>
      <c r="N1886">
        <v>91</v>
      </c>
      <c r="O1886" t="s">
        <v>333</v>
      </c>
      <c r="P1886" t="s">
        <v>558</v>
      </c>
      <c r="Q1886" t="s">
        <v>898</v>
      </c>
      <c r="R1886" t="s">
        <v>954</v>
      </c>
      <c r="S1886" s="2">
        <v>43525</v>
      </c>
      <c r="T1886" t="s">
        <v>970</v>
      </c>
      <c r="U1886">
        <v>0</v>
      </c>
      <c r="V1886" t="s">
        <v>972</v>
      </c>
      <c r="X1886">
        <v>0</v>
      </c>
      <c r="AA1886">
        <v>1</v>
      </c>
      <c r="AB1886">
        <v>0</v>
      </c>
      <c r="AC1886" t="s">
        <v>1077</v>
      </c>
      <c r="AG1886">
        <v>0</v>
      </c>
      <c r="AI1886">
        <v>41.06856006</v>
      </c>
      <c r="AJ1886" t="s">
        <v>972</v>
      </c>
      <c r="AL1886">
        <v>-107.60223919</v>
      </c>
      <c r="AN1886" t="s">
        <v>1430</v>
      </c>
      <c r="AO1886">
        <v>0.9024423919080139</v>
      </c>
      <c r="AP1886" t="s">
        <v>1522</v>
      </c>
      <c r="AQ1886">
        <v>2019</v>
      </c>
      <c r="AR1886">
        <v>94</v>
      </c>
    </row>
    <row r="1887" spans="1:44">
      <c r="A1887" t="s">
        <v>44</v>
      </c>
      <c r="C1887" s="2">
        <v>43525</v>
      </c>
      <c r="D1887" t="s">
        <v>53</v>
      </c>
      <c r="E1887">
        <v>120</v>
      </c>
      <c r="F1887" t="s">
        <v>149</v>
      </c>
      <c r="G1887" t="s">
        <v>318</v>
      </c>
      <c r="H1887">
        <v>0.125</v>
      </c>
      <c r="I1887">
        <v>10</v>
      </c>
      <c r="J1887">
        <v>1362.01000976</v>
      </c>
      <c r="K1887">
        <v>27</v>
      </c>
      <c r="L1887">
        <v>13</v>
      </c>
      <c r="M1887" t="s">
        <v>332</v>
      </c>
      <c r="N1887">
        <v>91</v>
      </c>
      <c r="O1887" t="s">
        <v>333</v>
      </c>
      <c r="P1887" t="s">
        <v>558</v>
      </c>
      <c r="Q1887" t="s">
        <v>898</v>
      </c>
      <c r="R1887" t="s">
        <v>954</v>
      </c>
      <c r="S1887" s="2">
        <v>43525</v>
      </c>
      <c r="T1887" t="s">
        <v>970</v>
      </c>
      <c r="U1887">
        <v>0</v>
      </c>
      <c r="V1887" t="s">
        <v>972</v>
      </c>
      <c r="X1887">
        <v>0</v>
      </c>
      <c r="AA1887">
        <v>1</v>
      </c>
      <c r="AB1887">
        <v>0</v>
      </c>
      <c r="AC1887" t="s">
        <v>1077</v>
      </c>
      <c r="AG1887">
        <v>0</v>
      </c>
      <c r="AI1887">
        <v>41.06859816</v>
      </c>
      <c r="AJ1887" t="s">
        <v>972</v>
      </c>
      <c r="AL1887">
        <v>-107.62137432</v>
      </c>
      <c r="AN1887" t="s">
        <v>1427</v>
      </c>
      <c r="AO1887">
        <v>1.848364217421866</v>
      </c>
      <c r="AP1887" t="s">
        <v>1522</v>
      </c>
      <c r="AQ1887">
        <v>2019</v>
      </c>
      <c r="AR1887">
        <v>94</v>
      </c>
    </row>
    <row r="1888" spans="1:44">
      <c r="A1888" t="s">
        <v>44</v>
      </c>
      <c r="C1888" s="2">
        <v>43525</v>
      </c>
      <c r="D1888" t="s">
        <v>53</v>
      </c>
      <c r="E1888">
        <v>120</v>
      </c>
      <c r="F1888" t="s">
        <v>149</v>
      </c>
      <c r="G1888" t="s">
        <v>318</v>
      </c>
      <c r="H1888">
        <v>0.125</v>
      </c>
      <c r="I1888">
        <v>10</v>
      </c>
      <c r="J1888">
        <v>1362.01000976</v>
      </c>
      <c r="K1888">
        <v>24</v>
      </c>
      <c r="L1888">
        <v>13</v>
      </c>
      <c r="M1888" t="s">
        <v>332</v>
      </c>
      <c r="N1888">
        <v>91</v>
      </c>
      <c r="O1888" t="s">
        <v>333</v>
      </c>
      <c r="P1888" t="s">
        <v>558</v>
      </c>
      <c r="Q1888" t="s">
        <v>898</v>
      </c>
      <c r="R1888" t="s">
        <v>954</v>
      </c>
      <c r="S1888" s="2">
        <v>43525</v>
      </c>
      <c r="T1888" t="s">
        <v>970</v>
      </c>
      <c r="U1888">
        <v>0</v>
      </c>
      <c r="V1888" t="s">
        <v>972</v>
      </c>
      <c r="X1888">
        <v>0</v>
      </c>
      <c r="AA1888">
        <v>1</v>
      </c>
      <c r="AB1888">
        <v>0</v>
      </c>
      <c r="AC1888" t="s">
        <v>1077</v>
      </c>
      <c r="AG1888">
        <v>0</v>
      </c>
      <c r="AI1888">
        <v>41.08306339</v>
      </c>
      <c r="AJ1888" t="s">
        <v>972</v>
      </c>
      <c r="AL1888">
        <v>-107.58319562</v>
      </c>
      <c r="AN1888" t="s">
        <v>1431</v>
      </c>
      <c r="AO1888">
        <v>0.6196447264250962</v>
      </c>
      <c r="AP1888" t="s">
        <v>1519</v>
      </c>
      <c r="AQ1888">
        <v>2019</v>
      </c>
      <c r="AR1888">
        <v>94</v>
      </c>
    </row>
    <row r="1889" spans="1:44">
      <c r="A1889" t="s">
        <v>44</v>
      </c>
      <c r="C1889" s="2">
        <v>43525</v>
      </c>
      <c r="D1889" t="s">
        <v>53</v>
      </c>
      <c r="E1889">
        <v>120</v>
      </c>
      <c r="F1889" t="s">
        <v>149</v>
      </c>
      <c r="G1889" t="s">
        <v>318</v>
      </c>
      <c r="H1889">
        <v>0.125</v>
      </c>
      <c r="I1889">
        <v>10</v>
      </c>
      <c r="J1889">
        <v>1362.01000976</v>
      </c>
      <c r="K1889">
        <v>21</v>
      </c>
      <c r="L1889">
        <v>13</v>
      </c>
      <c r="M1889" t="s">
        <v>332</v>
      </c>
      <c r="N1889">
        <v>91</v>
      </c>
      <c r="O1889" t="s">
        <v>333</v>
      </c>
      <c r="P1889" t="s">
        <v>558</v>
      </c>
      <c r="Q1889" t="s">
        <v>898</v>
      </c>
      <c r="R1889" t="s">
        <v>954</v>
      </c>
      <c r="S1889" s="2">
        <v>43525</v>
      </c>
      <c r="T1889" t="s">
        <v>970</v>
      </c>
      <c r="U1889">
        <v>0</v>
      </c>
      <c r="V1889" t="s">
        <v>972</v>
      </c>
      <c r="X1889">
        <v>0</v>
      </c>
      <c r="AA1889">
        <v>1</v>
      </c>
      <c r="AB1889">
        <v>0</v>
      </c>
      <c r="AC1889" t="s">
        <v>1077</v>
      </c>
      <c r="AG1889">
        <v>0</v>
      </c>
      <c r="AI1889">
        <v>41.08310904</v>
      </c>
      <c r="AJ1889" t="s">
        <v>972</v>
      </c>
      <c r="AL1889">
        <v>-107.64041026</v>
      </c>
      <c r="AN1889" t="s">
        <v>1432</v>
      </c>
      <c r="AO1889">
        <v>2.858582623445837</v>
      </c>
      <c r="AP1889" t="s">
        <v>1521</v>
      </c>
      <c r="AQ1889">
        <v>2019</v>
      </c>
      <c r="AR1889">
        <v>94</v>
      </c>
    </row>
    <row r="1890" spans="1:44">
      <c r="A1890" t="s">
        <v>44</v>
      </c>
      <c r="C1890" s="2">
        <v>43525</v>
      </c>
      <c r="D1890" t="s">
        <v>53</v>
      </c>
      <c r="E1890">
        <v>120</v>
      </c>
      <c r="F1890" t="s">
        <v>149</v>
      </c>
      <c r="G1890" t="s">
        <v>318</v>
      </c>
      <c r="H1890">
        <v>0.125</v>
      </c>
      <c r="I1890">
        <v>10</v>
      </c>
      <c r="J1890">
        <v>1362.01000976</v>
      </c>
      <c r="K1890">
        <v>23</v>
      </c>
      <c r="L1890">
        <v>13</v>
      </c>
      <c r="M1890" t="s">
        <v>332</v>
      </c>
      <c r="N1890">
        <v>91</v>
      </c>
      <c r="O1890" t="s">
        <v>333</v>
      </c>
      <c r="P1890" t="s">
        <v>558</v>
      </c>
      <c r="Q1890" t="s">
        <v>898</v>
      </c>
      <c r="R1890" t="s">
        <v>954</v>
      </c>
      <c r="S1890" s="2">
        <v>43525</v>
      </c>
      <c r="T1890" t="s">
        <v>970</v>
      </c>
      <c r="U1890">
        <v>0</v>
      </c>
      <c r="V1890" t="s">
        <v>972</v>
      </c>
      <c r="X1890">
        <v>0</v>
      </c>
      <c r="AA1890">
        <v>1</v>
      </c>
      <c r="AB1890">
        <v>0</v>
      </c>
      <c r="AC1890" t="s">
        <v>1077</v>
      </c>
      <c r="AG1890">
        <v>0</v>
      </c>
      <c r="AI1890">
        <v>41.08307479</v>
      </c>
      <c r="AJ1890" t="s">
        <v>972</v>
      </c>
      <c r="AL1890">
        <v>-107.60217053</v>
      </c>
      <c r="AN1890" t="s">
        <v>1433</v>
      </c>
      <c r="AO1890">
        <v>0.9935547237356194</v>
      </c>
      <c r="AP1890" t="s">
        <v>1521</v>
      </c>
      <c r="AQ1890">
        <v>2019</v>
      </c>
      <c r="AR1890">
        <v>94</v>
      </c>
    </row>
    <row r="1891" spans="1:44">
      <c r="A1891" t="s">
        <v>44</v>
      </c>
      <c r="C1891" s="2">
        <v>43525</v>
      </c>
      <c r="D1891" t="s">
        <v>53</v>
      </c>
      <c r="E1891">
        <v>120</v>
      </c>
      <c r="F1891" t="s">
        <v>149</v>
      </c>
      <c r="G1891" t="s">
        <v>318</v>
      </c>
      <c r="H1891">
        <v>0.125</v>
      </c>
      <c r="I1891">
        <v>10</v>
      </c>
      <c r="J1891">
        <v>1362.01000976</v>
      </c>
      <c r="K1891">
        <v>27</v>
      </c>
      <c r="L1891">
        <v>13</v>
      </c>
      <c r="M1891" t="s">
        <v>332</v>
      </c>
      <c r="N1891">
        <v>91</v>
      </c>
      <c r="O1891" t="s">
        <v>333</v>
      </c>
      <c r="P1891" t="s">
        <v>558</v>
      </c>
      <c r="Q1891" t="s">
        <v>898</v>
      </c>
      <c r="R1891" t="s">
        <v>954</v>
      </c>
      <c r="S1891" s="2">
        <v>43525</v>
      </c>
      <c r="T1891" t="s">
        <v>970</v>
      </c>
      <c r="U1891">
        <v>0</v>
      </c>
      <c r="V1891" t="s">
        <v>972</v>
      </c>
      <c r="X1891">
        <v>0</v>
      </c>
      <c r="AA1891">
        <v>1</v>
      </c>
      <c r="AB1891">
        <v>0</v>
      </c>
      <c r="AC1891" t="s">
        <v>1077</v>
      </c>
      <c r="AG1891">
        <v>0</v>
      </c>
      <c r="AI1891">
        <v>41.06859816</v>
      </c>
      <c r="AJ1891" t="s">
        <v>972</v>
      </c>
      <c r="AL1891">
        <v>-107.62137432</v>
      </c>
      <c r="AN1891" t="s">
        <v>1427</v>
      </c>
      <c r="AO1891">
        <v>1.848364217421866</v>
      </c>
      <c r="AP1891" t="s">
        <v>1522</v>
      </c>
      <c r="AQ1891">
        <v>2019</v>
      </c>
      <c r="AR1891">
        <v>94</v>
      </c>
    </row>
    <row r="1892" spans="1:44">
      <c r="A1892" t="s">
        <v>44</v>
      </c>
      <c r="C1892" s="2">
        <v>43525</v>
      </c>
      <c r="D1892" t="s">
        <v>53</v>
      </c>
      <c r="E1892">
        <v>120</v>
      </c>
      <c r="F1892" t="s">
        <v>149</v>
      </c>
      <c r="G1892" t="s">
        <v>318</v>
      </c>
      <c r="H1892">
        <v>0.125</v>
      </c>
      <c r="I1892">
        <v>10</v>
      </c>
      <c r="J1892">
        <v>1362.01000976</v>
      </c>
      <c r="K1892">
        <v>23</v>
      </c>
      <c r="L1892">
        <v>13</v>
      </c>
      <c r="M1892" t="s">
        <v>332</v>
      </c>
      <c r="N1892">
        <v>91</v>
      </c>
      <c r="O1892" t="s">
        <v>333</v>
      </c>
      <c r="P1892" t="s">
        <v>558</v>
      </c>
      <c r="Q1892" t="s">
        <v>898</v>
      </c>
      <c r="R1892" t="s">
        <v>954</v>
      </c>
      <c r="S1892" s="2">
        <v>43525</v>
      </c>
      <c r="T1892" t="s">
        <v>970</v>
      </c>
      <c r="U1892">
        <v>0</v>
      </c>
      <c r="V1892" t="s">
        <v>972</v>
      </c>
      <c r="X1892">
        <v>0</v>
      </c>
      <c r="AA1892">
        <v>1</v>
      </c>
      <c r="AB1892">
        <v>0</v>
      </c>
      <c r="AC1892" t="s">
        <v>1077</v>
      </c>
      <c r="AG1892">
        <v>0</v>
      </c>
      <c r="AI1892">
        <v>41.08307479</v>
      </c>
      <c r="AJ1892" t="s">
        <v>972</v>
      </c>
      <c r="AL1892">
        <v>-107.60217053</v>
      </c>
      <c r="AN1892" t="s">
        <v>1433</v>
      </c>
      <c r="AO1892">
        <v>0.9935547237356194</v>
      </c>
      <c r="AP1892" t="s">
        <v>1521</v>
      </c>
      <c r="AQ1892">
        <v>2019</v>
      </c>
      <c r="AR1892">
        <v>94</v>
      </c>
    </row>
    <row r="1893" spans="1:44">
      <c r="A1893" t="s">
        <v>44</v>
      </c>
      <c r="C1893" s="2">
        <v>43525</v>
      </c>
      <c r="D1893" t="s">
        <v>53</v>
      </c>
      <c r="E1893">
        <v>120</v>
      </c>
      <c r="F1893" t="s">
        <v>149</v>
      </c>
      <c r="G1893" t="s">
        <v>318</v>
      </c>
      <c r="H1893">
        <v>0.125</v>
      </c>
      <c r="I1893">
        <v>10</v>
      </c>
      <c r="J1893">
        <v>1362.01000976</v>
      </c>
      <c r="K1893">
        <v>28</v>
      </c>
      <c r="L1893">
        <v>13</v>
      </c>
      <c r="M1893" t="s">
        <v>332</v>
      </c>
      <c r="N1893">
        <v>91</v>
      </c>
      <c r="O1893" t="s">
        <v>333</v>
      </c>
      <c r="P1893" t="s">
        <v>558</v>
      </c>
      <c r="Q1893" t="s">
        <v>898</v>
      </c>
      <c r="R1893" t="s">
        <v>954</v>
      </c>
      <c r="S1893" s="2">
        <v>43525</v>
      </c>
      <c r="T1893" t="s">
        <v>970</v>
      </c>
      <c r="U1893">
        <v>0</v>
      </c>
      <c r="V1893" t="s">
        <v>972</v>
      </c>
      <c r="X1893">
        <v>0</v>
      </c>
      <c r="AA1893">
        <v>1</v>
      </c>
      <c r="AB1893">
        <v>0</v>
      </c>
      <c r="AC1893" t="s">
        <v>1077</v>
      </c>
      <c r="AG1893">
        <v>0</v>
      </c>
      <c r="AI1893">
        <v>41.06857142</v>
      </c>
      <c r="AJ1893" t="s">
        <v>972</v>
      </c>
      <c r="AL1893">
        <v>-107.64048656</v>
      </c>
      <c r="AN1893" t="s">
        <v>1429</v>
      </c>
      <c r="AO1893">
        <v>2.830803562740063</v>
      </c>
      <c r="AP1893" t="s">
        <v>1526</v>
      </c>
      <c r="AQ1893">
        <v>2019</v>
      </c>
      <c r="AR1893">
        <v>94</v>
      </c>
    </row>
    <row r="1894" spans="1:44">
      <c r="A1894" t="s">
        <v>44</v>
      </c>
      <c r="C1894" s="2">
        <v>43525</v>
      </c>
      <c r="D1894" t="s">
        <v>53</v>
      </c>
      <c r="E1894">
        <v>120</v>
      </c>
      <c r="F1894" t="s">
        <v>149</v>
      </c>
      <c r="G1894" t="s">
        <v>318</v>
      </c>
      <c r="H1894">
        <v>0.125</v>
      </c>
      <c r="I1894">
        <v>10</v>
      </c>
      <c r="J1894">
        <v>1362.01000976</v>
      </c>
      <c r="K1894">
        <v>26</v>
      </c>
      <c r="L1894">
        <v>13</v>
      </c>
      <c r="M1894" t="s">
        <v>332</v>
      </c>
      <c r="N1894">
        <v>91</v>
      </c>
      <c r="O1894" t="s">
        <v>333</v>
      </c>
      <c r="P1894" t="s">
        <v>558</v>
      </c>
      <c r="Q1894" t="s">
        <v>898</v>
      </c>
      <c r="R1894" t="s">
        <v>954</v>
      </c>
      <c r="S1894" s="2">
        <v>43525</v>
      </c>
      <c r="T1894" t="s">
        <v>970</v>
      </c>
      <c r="U1894">
        <v>0</v>
      </c>
      <c r="V1894" t="s">
        <v>972</v>
      </c>
      <c r="X1894">
        <v>0</v>
      </c>
      <c r="AA1894">
        <v>1</v>
      </c>
      <c r="AB1894">
        <v>0</v>
      </c>
      <c r="AC1894" t="s">
        <v>1077</v>
      </c>
      <c r="AG1894">
        <v>0</v>
      </c>
      <c r="AI1894">
        <v>41.06856006</v>
      </c>
      <c r="AJ1894" t="s">
        <v>972</v>
      </c>
      <c r="AL1894">
        <v>-107.60223919</v>
      </c>
      <c r="AN1894" t="s">
        <v>1430</v>
      </c>
      <c r="AO1894">
        <v>0.9024423919080139</v>
      </c>
      <c r="AP1894" t="s">
        <v>1522</v>
      </c>
      <c r="AQ1894">
        <v>2019</v>
      </c>
      <c r="AR1894">
        <v>94</v>
      </c>
    </row>
    <row r="1895" spans="1:44">
      <c r="A1895" t="s">
        <v>44</v>
      </c>
      <c r="C1895" s="2">
        <v>43525</v>
      </c>
      <c r="D1895" t="s">
        <v>53</v>
      </c>
      <c r="E1895">
        <v>120</v>
      </c>
      <c r="F1895" t="s">
        <v>149</v>
      </c>
      <c r="G1895" t="s">
        <v>318</v>
      </c>
      <c r="H1895">
        <v>0.125</v>
      </c>
      <c r="I1895">
        <v>10</v>
      </c>
      <c r="J1895">
        <v>1362.01000976</v>
      </c>
      <c r="K1895">
        <v>22</v>
      </c>
      <c r="L1895">
        <v>13</v>
      </c>
      <c r="M1895" t="s">
        <v>332</v>
      </c>
      <c r="N1895">
        <v>91</v>
      </c>
      <c r="O1895" t="s">
        <v>333</v>
      </c>
      <c r="P1895" t="s">
        <v>558</v>
      </c>
      <c r="Q1895" t="s">
        <v>898</v>
      </c>
      <c r="R1895" t="s">
        <v>954</v>
      </c>
      <c r="S1895" s="2">
        <v>43525</v>
      </c>
      <c r="T1895" t="s">
        <v>970</v>
      </c>
      <c r="U1895">
        <v>0</v>
      </c>
      <c r="V1895" t="s">
        <v>972</v>
      </c>
      <c r="X1895">
        <v>0</v>
      </c>
      <c r="AA1895">
        <v>1</v>
      </c>
      <c r="AB1895">
        <v>0</v>
      </c>
      <c r="AC1895" t="s">
        <v>1077</v>
      </c>
      <c r="AG1895">
        <v>0</v>
      </c>
      <c r="AI1895">
        <v>41.08308619</v>
      </c>
      <c r="AJ1895" t="s">
        <v>972</v>
      </c>
      <c r="AL1895">
        <v>-107.62130566</v>
      </c>
      <c r="AN1895" t="s">
        <v>1428</v>
      </c>
      <c r="AO1895">
        <v>1.893290459293091</v>
      </c>
      <c r="AP1895" t="s">
        <v>1521</v>
      </c>
      <c r="AQ1895">
        <v>2019</v>
      </c>
      <c r="AR1895">
        <v>94</v>
      </c>
    </row>
    <row r="1896" spans="1:44">
      <c r="A1896" t="s">
        <v>44</v>
      </c>
      <c r="C1896" s="2">
        <v>43901</v>
      </c>
      <c r="D1896" t="s">
        <v>68</v>
      </c>
      <c r="E1896">
        <v>60</v>
      </c>
      <c r="F1896" t="s">
        <v>156</v>
      </c>
      <c r="G1896" t="s">
        <v>280</v>
      </c>
      <c r="H1896">
        <v>0.1667</v>
      </c>
      <c r="I1896">
        <v>1</v>
      </c>
      <c r="J1896">
        <v>640</v>
      </c>
      <c r="K1896">
        <v>36</v>
      </c>
      <c r="L1896">
        <v>13</v>
      </c>
      <c r="M1896" t="s">
        <v>332</v>
      </c>
      <c r="N1896">
        <v>91</v>
      </c>
      <c r="O1896" t="s">
        <v>333</v>
      </c>
      <c r="P1896" t="s">
        <v>559</v>
      </c>
      <c r="Q1896" t="s">
        <v>899</v>
      </c>
      <c r="R1896" t="s">
        <v>954</v>
      </c>
      <c r="S1896" s="2">
        <v>43901</v>
      </c>
      <c r="T1896" t="s">
        <v>970</v>
      </c>
      <c r="U1896">
        <v>0</v>
      </c>
      <c r="V1896" t="s">
        <v>972</v>
      </c>
      <c r="X1896">
        <v>0</v>
      </c>
      <c r="AA1896">
        <v>0</v>
      </c>
      <c r="AB1896">
        <v>1</v>
      </c>
      <c r="AC1896" t="s">
        <v>1025</v>
      </c>
      <c r="AG1896">
        <v>0</v>
      </c>
      <c r="AI1896">
        <v>41.05423992</v>
      </c>
      <c r="AJ1896" t="s">
        <v>972</v>
      </c>
      <c r="AL1896">
        <v>-107.58319561</v>
      </c>
      <c r="AN1896" t="s">
        <v>1434</v>
      </c>
      <c r="AO1896">
        <v>1.413162376522016</v>
      </c>
      <c r="AP1896" t="s">
        <v>1524</v>
      </c>
      <c r="AQ1896">
        <v>2020</v>
      </c>
      <c r="AR1896">
        <v>94</v>
      </c>
    </row>
    <row r="1897" spans="1:44">
      <c r="A1897" t="s">
        <v>44</v>
      </c>
      <c r="C1897" s="2">
        <v>43901</v>
      </c>
      <c r="D1897" t="s">
        <v>68</v>
      </c>
      <c r="E1897">
        <v>60</v>
      </c>
      <c r="F1897" t="s">
        <v>156</v>
      </c>
      <c r="G1897" t="s">
        <v>280</v>
      </c>
      <c r="H1897">
        <v>0.1667</v>
      </c>
      <c r="I1897">
        <v>1</v>
      </c>
      <c r="J1897">
        <v>640</v>
      </c>
      <c r="K1897">
        <v>36</v>
      </c>
      <c r="L1897">
        <v>13</v>
      </c>
      <c r="M1897" t="s">
        <v>332</v>
      </c>
      <c r="N1897">
        <v>91</v>
      </c>
      <c r="O1897" t="s">
        <v>333</v>
      </c>
      <c r="P1897" t="s">
        <v>559</v>
      </c>
      <c r="Q1897" t="s">
        <v>899</v>
      </c>
      <c r="R1897" t="s">
        <v>954</v>
      </c>
      <c r="S1897" s="2">
        <v>43901</v>
      </c>
      <c r="T1897" t="s">
        <v>970</v>
      </c>
      <c r="U1897">
        <v>0</v>
      </c>
      <c r="V1897" t="s">
        <v>972</v>
      </c>
      <c r="X1897">
        <v>0</v>
      </c>
      <c r="AA1897">
        <v>0</v>
      </c>
      <c r="AB1897">
        <v>1</v>
      </c>
      <c r="AC1897" t="s">
        <v>1025</v>
      </c>
      <c r="AG1897">
        <v>0</v>
      </c>
      <c r="AI1897">
        <v>41.05423992</v>
      </c>
      <c r="AJ1897" t="s">
        <v>972</v>
      </c>
      <c r="AL1897">
        <v>-107.58319561</v>
      </c>
      <c r="AN1897" t="s">
        <v>1434</v>
      </c>
      <c r="AO1897">
        <v>1.413162376522016</v>
      </c>
      <c r="AP1897" t="s">
        <v>1524</v>
      </c>
      <c r="AQ1897">
        <v>2020</v>
      </c>
      <c r="AR1897">
        <v>94</v>
      </c>
    </row>
    <row r="1898" spans="1:44">
      <c r="A1898" t="s">
        <v>44</v>
      </c>
      <c r="C1898" s="2">
        <v>43663</v>
      </c>
      <c r="D1898" t="s">
        <v>136</v>
      </c>
      <c r="E1898">
        <v>60</v>
      </c>
      <c r="F1898" t="s">
        <v>156</v>
      </c>
      <c r="G1898" t="s">
        <v>292</v>
      </c>
      <c r="H1898">
        <v>0.1667</v>
      </c>
      <c r="I1898">
        <v>1</v>
      </c>
      <c r="J1898">
        <v>640</v>
      </c>
      <c r="K1898">
        <v>36</v>
      </c>
      <c r="L1898">
        <v>15</v>
      </c>
      <c r="M1898" t="s">
        <v>332</v>
      </c>
      <c r="N1898">
        <v>111</v>
      </c>
      <c r="O1898" t="s">
        <v>333</v>
      </c>
      <c r="P1898" t="s">
        <v>560</v>
      </c>
      <c r="Q1898" t="s">
        <v>900</v>
      </c>
      <c r="R1898" t="s">
        <v>954</v>
      </c>
      <c r="S1898" s="2">
        <v>43663</v>
      </c>
      <c r="T1898" t="s">
        <v>969</v>
      </c>
      <c r="U1898">
        <v>0</v>
      </c>
      <c r="V1898" t="s">
        <v>972</v>
      </c>
      <c r="X1898">
        <v>0</v>
      </c>
      <c r="AA1898">
        <v>0</v>
      </c>
      <c r="AB1898">
        <v>1</v>
      </c>
      <c r="AC1898" t="s">
        <v>1038</v>
      </c>
      <c r="AG1898">
        <v>0</v>
      </c>
      <c r="AI1898">
        <v>41.2378881</v>
      </c>
      <c r="AJ1898" t="s">
        <v>972</v>
      </c>
      <c r="AL1898">
        <v>-109.87628309</v>
      </c>
      <c r="AN1898" t="s">
        <v>1435</v>
      </c>
      <c r="AO1898">
        <v>2.379869641570377</v>
      </c>
      <c r="AP1898" t="s">
        <v>1522</v>
      </c>
      <c r="AQ1898">
        <v>2019</v>
      </c>
      <c r="AR1898">
        <v>81</v>
      </c>
    </row>
    <row r="1899" spans="1:44">
      <c r="A1899" t="s">
        <v>44</v>
      </c>
      <c r="C1899" s="2">
        <v>41401</v>
      </c>
      <c r="D1899" t="s">
        <v>142</v>
      </c>
      <c r="E1899">
        <v>120</v>
      </c>
      <c r="F1899" t="s">
        <v>148</v>
      </c>
      <c r="G1899" t="s">
        <v>319</v>
      </c>
      <c r="H1899">
        <v>0.125</v>
      </c>
      <c r="I1899">
        <v>42</v>
      </c>
      <c r="J1899">
        <v>1905.20996093</v>
      </c>
      <c r="K1899">
        <v>4</v>
      </c>
      <c r="L1899">
        <v>21</v>
      </c>
      <c r="M1899" t="s">
        <v>332</v>
      </c>
      <c r="N1899">
        <v>85</v>
      </c>
      <c r="O1899" t="s">
        <v>333</v>
      </c>
      <c r="P1899" t="s">
        <v>561</v>
      </c>
      <c r="Q1899" t="s">
        <v>901</v>
      </c>
      <c r="R1899" t="s">
        <v>954</v>
      </c>
      <c r="S1899" s="2">
        <v>41401</v>
      </c>
      <c r="T1899" t="s">
        <v>970</v>
      </c>
      <c r="U1899">
        <v>0</v>
      </c>
      <c r="V1899" t="s">
        <v>972</v>
      </c>
      <c r="AA1899">
        <v>1</v>
      </c>
      <c r="AB1899">
        <v>0</v>
      </c>
      <c r="AC1899" t="s">
        <v>1078</v>
      </c>
      <c r="AI1899">
        <v>41.81986766</v>
      </c>
      <c r="AJ1899" t="s">
        <v>972</v>
      </c>
      <c r="AL1899">
        <v>-106.99320664</v>
      </c>
      <c r="AN1899" t="s">
        <v>1436</v>
      </c>
      <c r="AO1899">
        <v>2.236478764503608</v>
      </c>
      <c r="AP1899" t="s">
        <v>1522</v>
      </c>
      <c r="AQ1899">
        <v>2013</v>
      </c>
      <c r="AR1899">
        <v>27</v>
      </c>
    </row>
    <row r="1900" spans="1:44">
      <c r="A1900" t="s">
        <v>44</v>
      </c>
      <c r="C1900" s="2">
        <v>41401</v>
      </c>
      <c r="D1900" t="s">
        <v>142</v>
      </c>
      <c r="E1900">
        <v>120</v>
      </c>
      <c r="F1900" t="s">
        <v>148</v>
      </c>
      <c r="G1900" t="s">
        <v>319</v>
      </c>
      <c r="H1900">
        <v>0.125</v>
      </c>
      <c r="I1900">
        <v>42</v>
      </c>
      <c r="J1900">
        <v>1905.20996093</v>
      </c>
      <c r="K1900">
        <v>10</v>
      </c>
      <c r="L1900">
        <v>21</v>
      </c>
      <c r="M1900" t="s">
        <v>332</v>
      </c>
      <c r="N1900">
        <v>85</v>
      </c>
      <c r="O1900" t="s">
        <v>333</v>
      </c>
      <c r="P1900" t="s">
        <v>561</v>
      </c>
      <c r="Q1900" t="s">
        <v>901</v>
      </c>
      <c r="R1900" t="s">
        <v>954</v>
      </c>
      <c r="S1900" s="2">
        <v>41401</v>
      </c>
      <c r="T1900" t="s">
        <v>970</v>
      </c>
      <c r="U1900">
        <v>0</v>
      </c>
      <c r="V1900" t="s">
        <v>972</v>
      </c>
      <c r="AA1900">
        <v>1</v>
      </c>
      <c r="AB1900">
        <v>0</v>
      </c>
      <c r="AC1900" t="s">
        <v>1078</v>
      </c>
      <c r="AI1900">
        <v>41.80562753</v>
      </c>
      <c r="AJ1900" t="s">
        <v>972</v>
      </c>
      <c r="AL1900">
        <v>-106.97397957</v>
      </c>
      <c r="AN1900" t="s">
        <v>1437</v>
      </c>
      <c r="AO1900">
        <v>1.99391335733727</v>
      </c>
      <c r="AP1900" t="s">
        <v>1522</v>
      </c>
      <c r="AQ1900">
        <v>2013</v>
      </c>
      <c r="AR1900">
        <v>27</v>
      </c>
    </row>
    <row r="1901" spans="1:44">
      <c r="A1901" t="s">
        <v>44</v>
      </c>
      <c r="C1901" s="2">
        <v>41401</v>
      </c>
      <c r="D1901" t="s">
        <v>142</v>
      </c>
      <c r="E1901">
        <v>120</v>
      </c>
      <c r="F1901" t="s">
        <v>148</v>
      </c>
      <c r="G1901" t="s">
        <v>319</v>
      </c>
      <c r="H1901">
        <v>0.125</v>
      </c>
      <c r="I1901">
        <v>42</v>
      </c>
      <c r="J1901">
        <v>1905.20996093</v>
      </c>
      <c r="K1901">
        <v>28</v>
      </c>
      <c r="L1901">
        <v>22</v>
      </c>
      <c r="M1901" t="s">
        <v>332</v>
      </c>
      <c r="N1901">
        <v>85</v>
      </c>
      <c r="O1901" t="s">
        <v>333</v>
      </c>
      <c r="P1901" t="s">
        <v>561</v>
      </c>
      <c r="Q1901" t="s">
        <v>901</v>
      </c>
      <c r="R1901" t="s">
        <v>954</v>
      </c>
      <c r="S1901" s="2">
        <v>41401</v>
      </c>
      <c r="T1901" t="s">
        <v>970</v>
      </c>
      <c r="U1901">
        <v>0</v>
      </c>
      <c r="V1901" t="s">
        <v>972</v>
      </c>
      <c r="AA1901">
        <v>1</v>
      </c>
      <c r="AB1901">
        <v>0</v>
      </c>
      <c r="AC1901" t="s">
        <v>1078</v>
      </c>
      <c r="AI1901">
        <v>41.84842438</v>
      </c>
      <c r="AJ1901" t="s">
        <v>972</v>
      </c>
      <c r="AL1901">
        <v>-106.99295503</v>
      </c>
      <c r="AN1901" t="s">
        <v>1438</v>
      </c>
      <c r="AO1901">
        <v>2.505395087004033</v>
      </c>
      <c r="AP1901" t="s">
        <v>1521</v>
      </c>
      <c r="AQ1901">
        <v>2013</v>
      </c>
      <c r="AR1901">
        <v>27</v>
      </c>
    </row>
    <row r="1902" spans="1:44">
      <c r="A1902" t="s">
        <v>44</v>
      </c>
      <c r="C1902" s="2">
        <v>41401</v>
      </c>
      <c r="D1902" t="s">
        <v>142</v>
      </c>
      <c r="E1902">
        <v>120</v>
      </c>
      <c r="F1902" t="s">
        <v>148</v>
      </c>
      <c r="G1902" t="s">
        <v>319</v>
      </c>
      <c r="H1902">
        <v>0.125</v>
      </c>
      <c r="I1902">
        <v>42</v>
      </c>
      <c r="J1902">
        <v>1905.20996093</v>
      </c>
      <c r="K1902">
        <v>34</v>
      </c>
      <c r="L1902">
        <v>22</v>
      </c>
      <c r="M1902" t="s">
        <v>332</v>
      </c>
      <c r="N1902">
        <v>85</v>
      </c>
      <c r="O1902" t="s">
        <v>333</v>
      </c>
      <c r="P1902" t="s">
        <v>561</v>
      </c>
      <c r="Q1902" t="s">
        <v>901</v>
      </c>
      <c r="R1902" t="s">
        <v>954</v>
      </c>
      <c r="S1902" s="2">
        <v>41401</v>
      </c>
      <c r="T1902" t="s">
        <v>970</v>
      </c>
      <c r="U1902">
        <v>0</v>
      </c>
      <c r="V1902" t="s">
        <v>972</v>
      </c>
      <c r="AA1902">
        <v>1</v>
      </c>
      <c r="AB1902">
        <v>0</v>
      </c>
      <c r="AC1902" t="s">
        <v>1078</v>
      </c>
      <c r="AI1902">
        <v>41.83383712</v>
      </c>
      <c r="AJ1902" t="s">
        <v>972</v>
      </c>
      <c r="AL1902">
        <v>-106.97378902</v>
      </c>
      <c r="AN1902" t="s">
        <v>1439</v>
      </c>
      <c r="AO1902">
        <v>1.181583907393756</v>
      </c>
      <c r="AP1902" t="s">
        <v>1521</v>
      </c>
      <c r="AQ1902">
        <v>2013</v>
      </c>
      <c r="AR1902">
        <v>27</v>
      </c>
    </row>
    <row r="1903" spans="1:44">
      <c r="A1903" t="s">
        <v>44</v>
      </c>
      <c r="C1903" s="2">
        <v>42908</v>
      </c>
      <c r="D1903" t="s">
        <v>143</v>
      </c>
      <c r="E1903">
        <v>120</v>
      </c>
      <c r="F1903" t="s">
        <v>148</v>
      </c>
      <c r="G1903" t="s">
        <v>320</v>
      </c>
      <c r="H1903">
        <v>0.125</v>
      </c>
      <c r="I1903">
        <v>2</v>
      </c>
      <c r="J1903">
        <v>145.80999755</v>
      </c>
      <c r="K1903">
        <v>4</v>
      </c>
      <c r="L1903">
        <v>21</v>
      </c>
      <c r="M1903" t="s">
        <v>332</v>
      </c>
      <c r="N1903">
        <v>85</v>
      </c>
      <c r="O1903" t="s">
        <v>333</v>
      </c>
      <c r="P1903" t="s">
        <v>562</v>
      </c>
      <c r="Q1903" t="s">
        <v>902</v>
      </c>
      <c r="R1903" t="s">
        <v>954</v>
      </c>
      <c r="S1903" s="2">
        <v>42908</v>
      </c>
      <c r="T1903" t="s">
        <v>970</v>
      </c>
      <c r="U1903">
        <v>0</v>
      </c>
      <c r="V1903" t="s">
        <v>972</v>
      </c>
      <c r="X1903">
        <v>0</v>
      </c>
      <c r="AA1903">
        <v>1</v>
      </c>
      <c r="AB1903">
        <v>0</v>
      </c>
      <c r="AC1903" t="s">
        <v>1079</v>
      </c>
      <c r="AG1903">
        <v>0</v>
      </c>
      <c r="AI1903">
        <v>41.81986766</v>
      </c>
      <c r="AJ1903" t="s">
        <v>972</v>
      </c>
      <c r="AL1903">
        <v>-106.99320664</v>
      </c>
      <c r="AN1903" t="s">
        <v>1436</v>
      </c>
      <c r="AO1903">
        <v>2.236478764503608</v>
      </c>
      <c r="AP1903" t="s">
        <v>1522</v>
      </c>
      <c r="AQ1903">
        <v>2017</v>
      </c>
      <c r="AR1903">
        <v>27</v>
      </c>
    </row>
    <row r="1904" spans="1:44">
      <c r="A1904" t="s">
        <v>44</v>
      </c>
      <c r="C1904" s="2">
        <v>43083</v>
      </c>
      <c r="D1904" t="s">
        <v>46</v>
      </c>
      <c r="E1904">
        <v>120</v>
      </c>
      <c r="F1904" t="s">
        <v>149</v>
      </c>
      <c r="G1904" t="s">
        <v>321</v>
      </c>
      <c r="H1904">
        <v>0.125</v>
      </c>
      <c r="I1904">
        <v>301</v>
      </c>
      <c r="J1904">
        <v>2208.95</v>
      </c>
      <c r="K1904">
        <v>3</v>
      </c>
      <c r="L1904">
        <v>23</v>
      </c>
      <c r="M1904" t="s">
        <v>332</v>
      </c>
      <c r="N1904">
        <v>93</v>
      </c>
      <c r="O1904" t="s">
        <v>333</v>
      </c>
      <c r="P1904" t="s">
        <v>563</v>
      </c>
      <c r="Q1904" t="s">
        <v>903</v>
      </c>
      <c r="R1904" t="s">
        <v>954</v>
      </c>
      <c r="S1904" s="2">
        <v>43083</v>
      </c>
      <c r="T1904" t="s">
        <v>969</v>
      </c>
      <c r="U1904">
        <v>0</v>
      </c>
      <c r="V1904" t="s">
        <v>972</v>
      </c>
      <c r="X1904">
        <v>0</v>
      </c>
      <c r="AA1904">
        <v>1</v>
      </c>
      <c r="AB1904">
        <v>0</v>
      </c>
      <c r="AC1904" t="s">
        <v>1080</v>
      </c>
      <c r="AG1904">
        <v>0</v>
      </c>
      <c r="AI1904">
        <v>41.99413573</v>
      </c>
      <c r="AJ1904" t="s">
        <v>972</v>
      </c>
      <c r="AL1904">
        <v>-107.90253794</v>
      </c>
      <c r="AN1904" t="s">
        <v>1440</v>
      </c>
      <c r="AO1904">
        <v>2.839398180335329</v>
      </c>
      <c r="AP1904" t="s">
        <v>1522</v>
      </c>
      <c r="AQ1904">
        <v>2017</v>
      </c>
      <c r="AR1904">
        <v>33</v>
      </c>
    </row>
    <row r="1905" spans="1:44">
      <c r="A1905" t="s">
        <v>44</v>
      </c>
      <c r="C1905" s="2">
        <v>43083</v>
      </c>
      <c r="D1905" t="s">
        <v>46</v>
      </c>
      <c r="E1905">
        <v>120</v>
      </c>
      <c r="F1905" t="s">
        <v>149</v>
      </c>
      <c r="G1905" t="s">
        <v>321</v>
      </c>
      <c r="H1905">
        <v>0.125</v>
      </c>
      <c r="I1905">
        <v>301</v>
      </c>
      <c r="J1905">
        <v>2208.95</v>
      </c>
      <c r="K1905">
        <v>6</v>
      </c>
      <c r="L1905">
        <v>23</v>
      </c>
      <c r="M1905" t="s">
        <v>332</v>
      </c>
      <c r="N1905">
        <v>92</v>
      </c>
      <c r="O1905" t="s">
        <v>333</v>
      </c>
      <c r="P1905" t="s">
        <v>563</v>
      </c>
      <c r="Q1905" t="s">
        <v>903</v>
      </c>
      <c r="R1905" t="s">
        <v>954</v>
      </c>
      <c r="S1905" s="2">
        <v>43083</v>
      </c>
      <c r="T1905" t="s">
        <v>969</v>
      </c>
      <c r="U1905">
        <v>0</v>
      </c>
      <c r="V1905" t="s">
        <v>972</v>
      </c>
      <c r="X1905">
        <v>0</v>
      </c>
      <c r="AA1905">
        <v>1</v>
      </c>
      <c r="AB1905">
        <v>0</v>
      </c>
      <c r="AC1905" t="s">
        <v>1080</v>
      </c>
      <c r="AG1905">
        <v>0</v>
      </c>
      <c r="AI1905">
        <v>41.99412822</v>
      </c>
      <c r="AJ1905" t="s">
        <v>972</v>
      </c>
      <c r="AL1905">
        <v>-107.8437054</v>
      </c>
      <c r="AN1905" t="s">
        <v>1441</v>
      </c>
      <c r="AO1905">
        <v>2.248972163091464</v>
      </c>
      <c r="AP1905" t="s">
        <v>1523</v>
      </c>
      <c r="AQ1905">
        <v>2017</v>
      </c>
      <c r="AR1905">
        <v>33</v>
      </c>
    </row>
    <row r="1906" spans="1:44">
      <c r="A1906" t="s">
        <v>44</v>
      </c>
      <c r="C1906" s="2">
        <v>43083</v>
      </c>
      <c r="D1906" t="s">
        <v>46</v>
      </c>
      <c r="E1906">
        <v>120</v>
      </c>
      <c r="F1906" t="s">
        <v>149</v>
      </c>
      <c r="G1906" t="s">
        <v>321</v>
      </c>
      <c r="H1906">
        <v>0.125</v>
      </c>
      <c r="I1906">
        <v>301</v>
      </c>
      <c r="J1906">
        <v>2208.95</v>
      </c>
      <c r="K1906">
        <v>6</v>
      </c>
      <c r="L1906">
        <v>23</v>
      </c>
      <c r="M1906" t="s">
        <v>332</v>
      </c>
      <c r="N1906">
        <v>92</v>
      </c>
      <c r="O1906" t="s">
        <v>333</v>
      </c>
      <c r="P1906" t="s">
        <v>563</v>
      </c>
      <c r="Q1906" t="s">
        <v>903</v>
      </c>
      <c r="R1906" t="s">
        <v>954</v>
      </c>
      <c r="S1906" s="2">
        <v>43083</v>
      </c>
      <c r="T1906" t="s">
        <v>969</v>
      </c>
      <c r="U1906">
        <v>0</v>
      </c>
      <c r="V1906" t="s">
        <v>972</v>
      </c>
      <c r="X1906">
        <v>0</v>
      </c>
      <c r="AA1906">
        <v>1</v>
      </c>
      <c r="AB1906">
        <v>0</v>
      </c>
      <c r="AC1906" t="s">
        <v>1080</v>
      </c>
      <c r="AG1906">
        <v>0</v>
      </c>
      <c r="AI1906">
        <v>41.99412822</v>
      </c>
      <c r="AJ1906" t="s">
        <v>972</v>
      </c>
      <c r="AL1906">
        <v>-107.8437054</v>
      </c>
      <c r="AN1906" t="s">
        <v>1441</v>
      </c>
      <c r="AO1906">
        <v>2.248972163091464</v>
      </c>
      <c r="AP1906" t="s">
        <v>1523</v>
      </c>
      <c r="AQ1906">
        <v>2017</v>
      </c>
      <c r="AR1906">
        <v>33</v>
      </c>
    </row>
    <row r="1907" spans="1:44">
      <c r="A1907" t="s">
        <v>44</v>
      </c>
      <c r="C1907" s="2">
        <v>43083</v>
      </c>
      <c r="D1907" t="s">
        <v>46</v>
      </c>
      <c r="E1907">
        <v>120</v>
      </c>
      <c r="F1907" t="s">
        <v>149</v>
      </c>
      <c r="G1907" t="s">
        <v>321</v>
      </c>
      <c r="H1907">
        <v>0.125</v>
      </c>
      <c r="I1907">
        <v>301</v>
      </c>
      <c r="J1907">
        <v>2208.95</v>
      </c>
      <c r="K1907">
        <v>6</v>
      </c>
      <c r="L1907">
        <v>23</v>
      </c>
      <c r="M1907" t="s">
        <v>332</v>
      </c>
      <c r="N1907">
        <v>92</v>
      </c>
      <c r="O1907" t="s">
        <v>333</v>
      </c>
      <c r="P1907" t="s">
        <v>563</v>
      </c>
      <c r="Q1907" t="s">
        <v>903</v>
      </c>
      <c r="R1907" t="s">
        <v>954</v>
      </c>
      <c r="S1907" s="2">
        <v>43083</v>
      </c>
      <c r="T1907" t="s">
        <v>969</v>
      </c>
      <c r="U1907">
        <v>0</v>
      </c>
      <c r="V1907" t="s">
        <v>972</v>
      </c>
      <c r="X1907">
        <v>0</v>
      </c>
      <c r="AA1907">
        <v>1</v>
      </c>
      <c r="AB1907">
        <v>0</v>
      </c>
      <c r="AC1907" t="s">
        <v>1080</v>
      </c>
      <c r="AG1907">
        <v>0</v>
      </c>
      <c r="AI1907">
        <v>41.99412822</v>
      </c>
      <c r="AJ1907" t="s">
        <v>972</v>
      </c>
      <c r="AL1907">
        <v>-107.8437054</v>
      </c>
      <c r="AN1907" t="s">
        <v>1441</v>
      </c>
      <c r="AO1907">
        <v>2.248972163091464</v>
      </c>
      <c r="AP1907" t="s">
        <v>1523</v>
      </c>
      <c r="AQ1907">
        <v>2017</v>
      </c>
      <c r="AR1907">
        <v>33</v>
      </c>
    </row>
    <row r="1908" spans="1:44">
      <c r="A1908" t="s">
        <v>44</v>
      </c>
      <c r="C1908" s="2">
        <v>43083</v>
      </c>
      <c r="D1908" t="s">
        <v>46</v>
      </c>
      <c r="E1908">
        <v>120</v>
      </c>
      <c r="F1908" t="s">
        <v>149</v>
      </c>
      <c r="G1908" t="s">
        <v>321</v>
      </c>
      <c r="H1908">
        <v>0.125</v>
      </c>
      <c r="I1908">
        <v>301</v>
      </c>
      <c r="J1908">
        <v>2208.95</v>
      </c>
      <c r="K1908">
        <v>3</v>
      </c>
      <c r="L1908">
        <v>23</v>
      </c>
      <c r="M1908" t="s">
        <v>332</v>
      </c>
      <c r="N1908">
        <v>93</v>
      </c>
      <c r="O1908" t="s">
        <v>333</v>
      </c>
      <c r="P1908" t="s">
        <v>563</v>
      </c>
      <c r="Q1908" t="s">
        <v>903</v>
      </c>
      <c r="R1908" t="s">
        <v>954</v>
      </c>
      <c r="S1908" s="2">
        <v>43083</v>
      </c>
      <c r="T1908" t="s">
        <v>969</v>
      </c>
      <c r="U1908">
        <v>0</v>
      </c>
      <c r="V1908" t="s">
        <v>972</v>
      </c>
      <c r="X1908">
        <v>0</v>
      </c>
      <c r="AA1908">
        <v>1</v>
      </c>
      <c r="AB1908">
        <v>0</v>
      </c>
      <c r="AC1908" t="s">
        <v>1080</v>
      </c>
      <c r="AG1908">
        <v>0</v>
      </c>
      <c r="AI1908">
        <v>41.99413573</v>
      </c>
      <c r="AJ1908" t="s">
        <v>972</v>
      </c>
      <c r="AL1908">
        <v>-107.90253794</v>
      </c>
      <c r="AN1908" t="s">
        <v>1440</v>
      </c>
      <c r="AO1908">
        <v>2.839398180335329</v>
      </c>
      <c r="AP1908" t="s">
        <v>1522</v>
      </c>
      <c r="AQ1908">
        <v>2017</v>
      </c>
      <c r="AR1908">
        <v>33</v>
      </c>
    </row>
    <row r="1909" spans="1:44">
      <c r="A1909" t="s">
        <v>44</v>
      </c>
      <c r="C1909" s="2">
        <v>43083</v>
      </c>
      <c r="D1909" t="s">
        <v>46</v>
      </c>
      <c r="E1909">
        <v>120</v>
      </c>
      <c r="F1909" t="s">
        <v>149</v>
      </c>
      <c r="G1909" t="s">
        <v>321</v>
      </c>
      <c r="H1909">
        <v>0.125</v>
      </c>
      <c r="I1909">
        <v>301</v>
      </c>
      <c r="J1909">
        <v>2208.95</v>
      </c>
      <c r="K1909">
        <v>6</v>
      </c>
      <c r="L1909">
        <v>23</v>
      </c>
      <c r="M1909" t="s">
        <v>332</v>
      </c>
      <c r="N1909">
        <v>92</v>
      </c>
      <c r="O1909" t="s">
        <v>333</v>
      </c>
      <c r="P1909" t="s">
        <v>563</v>
      </c>
      <c r="Q1909" t="s">
        <v>903</v>
      </c>
      <c r="R1909" t="s">
        <v>954</v>
      </c>
      <c r="S1909" s="2">
        <v>43083</v>
      </c>
      <c r="T1909" t="s">
        <v>969</v>
      </c>
      <c r="U1909">
        <v>0</v>
      </c>
      <c r="V1909" t="s">
        <v>972</v>
      </c>
      <c r="X1909">
        <v>0</v>
      </c>
      <c r="AA1909">
        <v>1</v>
      </c>
      <c r="AB1909">
        <v>0</v>
      </c>
      <c r="AC1909" t="s">
        <v>1080</v>
      </c>
      <c r="AG1909">
        <v>0</v>
      </c>
      <c r="AI1909">
        <v>41.99412822</v>
      </c>
      <c r="AJ1909" t="s">
        <v>972</v>
      </c>
      <c r="AL1909">
        <v>-107.8437054</v>
      </c>
      <c r="AN1909" t="s">
        <v>1441</v>
      </c>
      <c r="AO1909">
        <v>2.248972163091464</v>
      </c>
      <c r="AP1909" t="s">
        <v>1523</v>
      </c>
      <c r="AQ1909">
        <v>2017</v>
      </c>
      <c r="AR1909">
        <v>33</v>
      </c>
    </row>
    <row r="1910" spans="1:44">
      <c r="A1910" t="s">
        <v>44</v>
      </c>
      <c r="C1910" s="2">
        <v>43083</v>
      </c>
      <c r="D1910" t="s">
        <v>46</v>
      </c>
      <c r="E1910">
        <v>120</v>
      </c>
      <c r="F1910" t="s">
        <v>149</v>
      </c>
      <c r="G1910" t="s">
        <v>321</v>
      </c>
      <c r="H1910">
        <v>0.125</v>
      </c>
      <c r="I1910">
        <v>301</v>
      </c>
      <c r="J1910">
        <v>2208.95</v>
      </c>
      <c r="K1910">
        <v>3</v>
      </c>
      <c r="L1910">
        <v>23</v>
      </c>
      <c r="M1910" t="s">
        <v>332</v>
      </c>
      <c r="N1910">
        <v>93</v>
      </c>
      <c r="O1910" t="s">
        <v>333</v>
      </c>
      <c r="P1910" t="s">
        <v>563</v>
      </c>
      <c r="Q1910" t="s">
        <v>903</v>
      </c>
      <c r="R1910" t="s">
        <v>954</v>
      </c>
      <c r="S1910" s="2">
        <v>43083</v>
      </c>
      <c r="T1910" t="s">
        <v>969</v>
      </c>
      <c r="U1910">
        <v>0</v>
      </c>
      <c r="V1910" t="s">
        <v>972</v>
      </c>
      <c r="X1910">
        <v>0</v>
      </c>
      <c r="AA1910">
        <v>1</v>
      </c>
      <c r="AB1910">
        <v>0</v>
      </c>
      <c r="AC1910" t="s">
        <v>1080</v>
      </c>
      <c r="AG1910">
        <v>0</v>
      </c>
      <c r="AI1910">
        <v>41.99413573</v>
      </c>
      <c r="AJ1910" t="s">
        <v>972</v>
      </c>
      <c r="AL1910">
        <v>-107.90253794</v>
      </c>
      <c r="AN1910" t="s">
        <v>1440</v>
      </c>
      <c r="AO1910">
        <v>2.839398180335329</v>
      </c>
      <c r="AP1910" t="s">
        <v>1522</v>
      </c>
      <c r="AQ1910">
        <v>2017</v>
      </c>
      <c r="AR1910">
        <v>33</v>
      </c>
    </row>
    <row r="1911" spans="1:44">
      <c r="A1911" t="s">
        <v>44</v>
      </c>
      <c r="C1911" s="2">
        <v>43083</v>
      </c>
      <c r="D1911" t="s">
        <v>46</v>
      </c>
      <c r="E1911">
        <v>120</v>
      </c>
      <c r="F1911" t="s">
        <v>149</v>
      </c>
      <c r="G1911" t="s">
        <v>321</v>
      </c>
      <c r="H1911">
        <v>0.125</v>
      </c>
      <c r="I1911">
        <v>301</v>
      </c>
      <c r="J1911">
        <v>2208.95</v>
      </c>
      <c r="K1911">
        <v>3</v>
      </c>
      <c r="L1911">
        <v>23</v>
      </c>
      <c r="M1911" t="s">
        <v>332</v>
      </c>
      <c r="N1911">
        <v>93</v>
      </c>
      <c r="O1911" t="s">
        <v>333</v>
      </c>
      <c r="P1911" t="s">
        <v>563</v>
      </c>
      <c r="Q1911" t="s">
        <v>903</v>
      </c>
      <c r="R1911" t="s">
        <v>954</v>
      </c>
      <c r="S1911" s="2">
        <v>43083</v>
      </c>
      <c r="T1911" t="s">
        <v>969</v>
      </c>
      <c r="U1911">
        <v>0</v>
      </c>
      <c r="V1911" t="s">
        <v>972</v>
      </c>
      <c r="X1911">
        <v>0</v>
      </c>
      <c r="AA1911">
        <v>1</v>
      </c>
      <c r="AB1911">
        <v>0</v>
      </c>
      <c r="AC1911" t="s">
        <v>1080</v>
      </c>
      <c r="AG1911">
        <v>0</v>
      </c>
      <c r="AI1911">
        <v>41.99413573</v>
      </c>
      <c r="AJ1911" t="s">
        <v>972</v>
      </c>
      <c r="AL1911">
        <v>-107.90253794</v>
      </c>
      <c r="AN1911" t="s">
        <v>1440</v>
      </c>
      <c r="AO1911">
        <v>2.839398180335329</v>
      </c>
      <c r="AP1911" t="s">
        <v>1522</v>
      </c>
      <c r="AQ1911">
        <v>2017</v>
      </c>
      <c r="AR1911">
        <v>33</v>
      </c>
    </row>
    <row r="1912" spans="1:44">
      <c r="A1912" t="s">
        <v>44</v>
      </c>
      <c r="C1912" s="2">
        <v>42928</v>
      </c>
      <c r="D1912" t="s">
        <v>65</v>
      </c>
      <c r="E1912">
        <v>60</v>
      </c>
      <c r="F1912" t="s">
        <v>156</v>
      </c>
      <c r="G1912" t="s">
        <v>321</v>
      </c>
      <c r="H1912">
        <v>0.1667</v>
      </c>
      <c r="I1912">
        <v>202</v>
      </c>
      <c r="J1912">
        <v>640</v>
      </c>
      <c r="K1912">
        <v>36</v>
      </c>
      <c r="L1912">
        <v>24</v>
      </c>
      <c r="M1912" t="s">
        <v>332</v>
      </c>
      <c r="N1912">
        <v>93</v>
      </c>
      <c r="O1912" t="s">
        <v>333</v>
      </c>
      <c r="P1912" t="s">
        <v>564</v>
      </c>
      <c r="Q1912" t="s">
        <v>904</v>
      </c>
      <c r="R1912" t="s">
        <v>954</v>
      </c>
      <c r="S1912" s="2">
        <v>42928</v>
      </c>
      <c r="T1912" t="s">
        <v>969</v>
      </c>
      <c r="U1912">
        <v>0</v>
      </c>
      <c r="V1912" t="s">
        <v>972</v>
      </c>
      <c r="X1912">
        <v>0</v>
      </c>
      <c r="AA1912">
        <v>0</v>
      </c>
      <c r="AB1912">
        <v>0</v>
      </c>
      <c r="AC1912" t="s">
        <v>1080</v>
      </c>
      <c r="AG1912">
        <v>0</v>
      </c>
      <c r="AI1912">
        <v>42.00860869</v>
      </c>
      <c r="AJ1912" t="s">
        <v>972</v>
      </c>
      <c r="AL1912">
        <v>-107.86351216</v>
      </c>
      <c r="AN1912" t="s">
        <v>1442</v>
      </c>
      <c r="AO1912">
        <v>1.005472481351454</v>
      </c>
      <c r="AP1912" t="s">
        <v>1524</v>
      </c>
      <c r="AQ1912">
        <v>2017</v>
      </c>
      <c r="AR1912">
        <v>33</v>
      </c>
    </row>
    <row r="1913" spans="1:44">
      <c r="A1913" t="s">
        <v>44</v>
      </c>
      <c r="C1913" s="2">
        <v>43277</v>
      </c>
      <c r="D1913" t="s">
        <v>144</v>
      </c>
      <c r="E1913">
        <v>120</v>
      </c>
      <c r="F1913" t="s">
        <v>149</v>
      </c>
      <c r="G1913" t="s">
        <v>305</v>
      </c>
      <c r="H1913">
        <v>0.125</v>
      </c>
      <c r="I1913">
        <v>18</v>
      </c>
      <c r="J1913">
        <v>640</v>
      </c>
      <c r="K1913">
        <v>12</v>
      </c>
      <c r="L1913">
        <v>24</v>
      </c>
      <c r="M1913" t="s">
        <v>332</v>
      </c>
      <c r="N1913">
        <v>93</v>
      </c>
      <c r="O1913" t="s">
        <v>333</v>
      </c>
      <c r="P1913" t="s">
        <v>565</v>
      </c>
      <c r="Q1913" t="s">
        <v>905</v>
      </c>
      <c r="R1913" t="s">
        <v>954</v>
      </c>
      <c r="S1913" s="2">
        <v>43277</v>
      </c>
      <c r="T1913" t="s">
        <v>969</v>
      </c>
      <c r="U1913">
        <v>0</v>
      </c>
      <c r="V1913" t="s">
        <v>972</v>
      </c>
      <c r="X1913">
        <v>0</v>
      </c>
      <c r="AA1913">
        <v>1</v>
      </c>
      <c r="AB1913">
        <v>0</v>
      </c>
      <c r="AC1913" t="s">
        <v>1059</v>
      </c>
      <c r="AG1913">
        <v>0</v>
      </c>
      <c r="AI1913">
        <v>42.06638585</v>
      </c>
      <c r="AJ1913" t="s">
        <v>972</v>
      </c>
      <c r="AL1913">
        <v>-107.86348954</v>
      </c>
      <c r="AN1913" t="s">
        <v>1443</v>
      </c>
      <c r="AO1913">
        <v>2.983375154171091</v>
      </c>
      <c r="AP1913" t="s">
        <v>1525</v>
      </c>
      <c r="AQ1913">
        <v>2018</v>
      </c>
      <c r="AR1913">
        <v>33</v>
      </c>
    </row>
    <row r="1914" spans="1:44">
      <c r="A1914" t="s">
        <v>44</v>
      </c>
      <c r="C1914" s="2">
        <v>43914</v>
      </c>
      <c r="D1914" t="s">
        <v>57</v>
      </c>
      <c r="E1914">
        <v>120</v>
      </c>
      <c r="F1914" t="s">
        <v>149</v>
      </c>
      <c r="G1914" t="s">
        <v>248</v>
      </c>
      <c r="H1914">
        <v>0.125</v>
      </c>
      <c r="I1914">
        <v>17</v>
      </c>
      <c r="J1914">
        <v>1445.42004394</v>
      </c>
      <c r="K1914">
        <v>2</v>
      </c>
      <c r="L1914">
        <v>23</v>
      </c>
      <c r="M1914" t="s">
        <v>332</v>
      </c>
      <c r="N1914">
        <v>93</v>
      </c>
      <c r="O1914" t="s">
        <v>333</v>
      </c>
      <c r="P1914" t="s">
        <v>566</v>
      </c>
      <c r="Q1914" t="s">
        <v>906</v>
      </c>
      <c r="R1914" t="s">
        <v>954</v>
      </c>
      <c r="S1914" s="2">
        <v>43914</v>
      </c>
      <c r="T1914" t="s">
        <v>969</v>
      </c>
      <c r="U1914">
        <v>0</v>
      </c>
      <c r="V1914" t="s">
        <v>972</v>
      </c>
      <c r="X1914">
        <v>0</v>
      </c>
      <c r="AA1914">
        <v>1</v>
      </c>
      <c r="AB1914">
        <v>0</v>
      </c>
      <c r="AC1914" t="s">
        <v>1030</v>
      </c>
      <c r="AG1914">
        <v>0</v>
      </c>
      <c r="AI1914">
        <v>41.99414721</v>
      </c>
      <c r="AJ1914" t="s">
        <v>972</v>
      </c>
      <c r="AL1914">
        <v>-107.88308986</v>
      </c>
      <c r="AN1914" t="s">
        <v>1444</v>
      </c>
      <c r="AO1914">
        <v>2.243770609960899</v>
      </c>
      <c r="AP1914" t="s">
        <v>1522</v>
      </c>
      <c r="AQ1914">
        <v>2020</v>
      </c>
      <c r="AR1914">
        <v>33</v>
      </c>
    </row>
    <row r="1915" spans="1:44">
      <c r="A1915" t="s">
        <v>44</v>
      </c>
      <c r="C1915" s="2">
        <v>43914</v>
      </c>
      <c r="D1915" t="s">
        <v>57</v>
      </c>
      <c r="E1915">
        <v>120</v>
      </c>
      <c r="F1915" t="s">
        <v>149</v>
      </c>
      <c r="G1915" t="s">
        <v>248</v>
      </c>
      <c r="H1915">
        <v>0.125</v>
      </c>
      <c r="I1915">
        <v>17</v>
      </c>
      <c r="J1915">
        <v>1445.42004394</v>
      </c>
      <c r="K1915">
        <v>2</v>
      </c>
      <c r="L1915">
        <v>23</v>
      </c>
      <c r="M1915" t="s">
        <v>332</v>
      </c>
      <c r="N1915">
        <v>93</v>
      </c>
      <c r="O1915" t="s">
        <v>333</v>
      </c>
      <c r="P1915" t="s">
        <v>566</v>
      </c>
      <c r="Q1915" t="s">
        <v>906</v>
      </c>
      <c r="R1915" t="s">
        <v>954</v>
      </c>
      <c r="S1915" s="2">
        <v>43914</v>
      </c>
      <c r="T1915" t="s">
        <v>969</v>
      </c>
      <c r="U1915">
        <v>0</v>
      </c>
      <c r="V1915" t="s">
        <v>972</v>
      </c>
      <c r="X1915">
        <v>0</v>
      </c>
      <c r="AA1915">
        <v>1</v>
      </c>
      <c r="AB1915">
        <v>0</v>
      </c>
      <c r="AC1915" t="s">
        <v>1030</v>
      </c>
      <c r="AG1915">
        <v>0</v>
      </c>
      <c r="AI1915">
        <v>41.99414721</v>
      </c>
      <c r="AJ1915" t="s">
        <v>972</v>
      </c>
      <c r="AL1915">
        <v>-107.88308986</v>
      </c>
      <c r="AN1915" t="s">
        <v>1444</v>
      </c>
      <c r="AO1915">
        <v>2.243770609960899</v>
      </c>
      <c r="AP1915" t="s">
        <v>1522</v>
      </c>
      <c r="AQ1915">
        <v>2020</v>
      </c>
      <c r="AR1915">
        <v>33</v>
      </c>
    </row>
    <row r="1916" spans="1:44">
      <c r="A1916" t="s">
        <v>44</v>
      </c>
      <c r="C1916" s="2">
        <v>43914</v>
      </c>
      <c r="D1916" t="s">
        <v>57</v>
      </c>
      <c r="E1916">
        <v>120</v>
      </c>
      <c r="F1916" t="s">
        <v>149</v>
      </c>
      <c r="G1916" t="s">
        <v>248</v>
      </c>
      <c r="H1916">
        <v>0.125</v>
      </c>
      <c r="I1916">
        <v>17</v>
      </c>
      <c r="J1916">
        <v>1445.42004394</v>
      </c>
      <c r="K1916">
        <v>2</v>
      </c>
      <c r="L1916">
        <v>23</v>
      </c>
      <c r="M1916" t="s">
        <v>332</v>
      </c>
      <c r="N1916">
        <v>93</v>
      </c>
      <c r="O1916" t="s">
        <v>333</v>
      </c>
      <c r="P1916" t="s">
        <v>566</v>
      </c>
      <c r="Q1916" t="s">
        <v>906</v>
      </c>
      <c r="R1916" t="s">
        <v>954</v>
      </c>
      <c r="S1916" s="2">
        <v>43914</v>
      </c>
      <c r="T1916" t="s">
        <v>969</v>
      </c>
      <c r="U1916">
        <v>0</v>
      </c>
      <c r="V1916" t="s">
        <v>972</v>
      </c>
      <c r="X1916">
        <v>0</v>
      </c>
      <c r="AA1916">
        <v>1</v>
      </c>
      <c r="AB1916">
        <v>0</v>
      </c>
      <c r="AC1916" t="s">
        <v>1030</v>
      </c>
      <c r="AG1916">
        <v>0</v>
      </c>
      <c r="AI1916">
        <v>41.99414721</v>
      </c>
      <c r="AJ1916" t="s">
        <v>972</v>
      </c>
      <c r="AL1916">
        <v>-107.88308986</v>
      </c>
      <c r="AN1916" t="s">
        <v>1444</v>
      </c>
      <c r="AO1916">
        <v>2.243770609960899</v>
      </c>
      <c r="AP1916" t="s">
        <v>1522</v>
      </c>
      <c r="AQ1916">
        <v>2020</v>
      </c>
      <c r="AR1916">
        <v>33</v>
      </c>
    </row>
    <row r="1917" spans="1:44">
      <c r="A1917" t="s">
        <v>44</v>
      </c>
      <c r="C1917" s="2">
        <v>43914</v>
      </c>
      <c r="D1917" t="s">
        <v>57</v>
      </c>
      <c r="E1917">
        <v>120</v>
      </c>
      <c r="F1917" t="s">
        <v>149</v>
      </c>
      <c r="G1917" t="s">
        <v>248</v>
      </c>
      <c r="H1917">
        <v>0.125</v>
      </c>
      <c r="I1917">
        <v>17</v>
      </c>
      <c r="J1917">
        <v>1445.42004394</v>
      </c>
      <c r="K1917">
        <v>1</v>
      </c>
      <c r="L1917">
        <v>23</v>
      </c>
      <c r="M1917" t="s">
        <v>332</v>
      </c>
      <c r="N1917">
        <v>93</v>
      </c>
      <c r="O1917" t="s">
        <v>333</v>
      </c>
      <c r="P1917" t="s">
        <v>566</v>
      </c>
      <c r="Q1917" t="s">
        <v>906</v>
      </c>
      <c r="R1917" t="s">
        <v>954</v>
      </c>
      <c r="S1917" s="2">
        <v>43914</v>
      </c>
      <c r="T1917" t="s">
        <v>969</v>
      </c>
      <c r="U1917">
        <v>0</v>
      </c>
      <c r="V1917" t="s">
        <v>972</v>
      </c>
      <c r="X1917">
        <v>0</v>
      </c>
      <c r="AA1917">
        <v>1</v>
      </c>
      <c r="AB1917">
        <v>0</v>
      </c>
      <c r="AC1917" t="s">
        <v>1030</v>
      </c>
      <c r="AG1917">
        <v>0</v>
      </c>
      <c r="AI1917">
        <v>41.99412055</v>
      </c>
      <c r="AJ1917" t="s">
        <v>972</v>
      </c>
      <c r="AL1917">
        <v>-107.86368756</v>
      </c>
      <c r="AN1917" t="s">
        <v>1445</v>
      </c>
      <c r="AO1917">
        <v>2.005732217162721</v>
      </c>
      <c r="AP1917" t="s">
        <v>1524</v>
      </c>
      <c r="AQ1917">
        <v>2020</v>
      </c>
      <c r="AR1917">
        <v>33</v>
      </c>
    </row>
    <row r="1918" spans="1:44">
      <c r="A1918" t="s">
        <v>44</v>
      </c>
      <c r="C1918" s="2">
        <v>42129</v>
      </c>
      <c r="D1918" t="s">
        <v>145</v>
      </c>
      <c r="E1918">
        <v>120</v>
      </c>
      <c r="F1918" t="s">
        <v>148</v>
      </c>
      <c r="G1918" t="s">
        <v>322</v>
      </c>
      <c r="H1918">
        <v>0.125</v>
      </c>
      <c r="I1918">
        <v>13</v>
      </c>
      <c r="J1918">
        <v>2459.45996093</v>
      </c>
      <c r="K1918">
        <v>27</v>
      </c>
      <c r="L1918">
        <v>24</v>
      </c>
      <c r="M1918" t="s">
        <v>332</v>
      </c>
      <c r="N1918">
        <v>93</v>
      </c>
      <c r="O1918" t="s">
        <v>333</v>
      </c>
      <c r="P1918" t="s">
        <v>567</v>
      </c>
      <c r="Q1918" t="s">
        <v>907</v>
      </c>
      <c r="R1918" t="s">
        <v>954</v>
      </c>
      <c r="S1918" s="2">
        <v>42129</v>
      </c>
      <c r="T1918" t="s">
        <v>969</v>
      </c>
      <c r="U1918">
        <v>0</v>
      </c>
      <c r="V1918" t="s">
        <v>972</v>
      </c>
      <c r="AA1918">
        <v>1</v>
      </c>
      <c r="AB1918">
        <v>0</v>
      </c>
      <c r="AC1918" t="s">
        <v>1081</v>
      </c>
      <c r="AI1918">
        <v>42.02309296</v>
      </c>
      <c r="AJ1918" t="s">
        <v>972</v>
      </c>
      <c r="AL1918">
        <v>-107.9025228</v>
      </c>
      <c r="AN1918" t="s">
        <v>1446</v>
      </c>
      <c r="AO1918">
        <v>2.009606264067938</v>
      </c>
      <c r="AP1918" t="s">
        <v>1526</v>
      </c>
      <c r="AQ1918">
        <v>2015</v>
      </c>
      <c r="AR1918">
        <v>33</v>
      </c>
    </row>
    <row r="1919" spans="1:44">
      <c r="A1919" t="s">
        <v>44</v>
      </c>
      <c r="C1919" s="2">
        <v>42129</v>
      </c>
      <c r="D1919" t="s">
        <v>145</v>
      </c>
      <c r="E1919">
        <v>120</v>
      </c>
      <c r="F1919" t="s">
        <v>148</v>
      </c>
      <c r="G1919" t="s">
        <v>322</v>
      </c>
      <c r="H1919">
        <v>0.125</v>
      </c>
      <c r="I1919">
        <v>13</v>
      </c>
      <c r="J1919">
        <v>2541.4399414</v>
      </c>
      <c r="K1919">
        <v>34</v>
      </c>
      <c r="L1919">
        <v>24</v>
      </c>
      <c r="M1919" t="s">
        <v>332</v>
      </c>
      <c r="N1919">
        <v>93</v>
      </c>
      <c r="O1919" t="s">
        <v>333</v>
      </c>
      <c r="P1919" t="s">
        <v>568</v>
      </c>
      <c r="Q1919" t="s">
        <v>908</v>
      </c>
      <c r="R1919" t="s">
        <v>954</v>
      </c>
      <c r="S1919" s="2">
        <v>42129</v>
      </c>
      <c r="T1919" t="s">
        <v>969</v>
      </c>
      <c r="U1919">
        <v>0</v>
      </c>
      <c r="V1919" t="s">
        <v>972</v>
      </c>
      <c r="AA1919">
        <v>1</v>
      </c>
      <c r="AB1919">
        <v>0</v>
      </c>
      <c r="AC1919" t="s">
        <v>1081</v>
      </c>
      <c r="AI1919">
        <v>42.0087078</v>
      </c>
      <c r="AJ1919" t="s">
        <v>972</v>
      </c>
      <c r="AL1919">
        <v>-107.90249986</v>
      </c>
      <c r="AN1919" t="s">
        <v>1447</v>
      </c>
      <c r="AO1919">
        <v>2.24319672709397</v>
      </c>
      <c r="AP1919" t="s">
        <v>1522</v>
      </c>
      <c r="AQ1919">
        <v>2015</v>
      </c>
      <c r="AR1919">
        <v>33</v>
      </c>
    </row>
    <row r="1920" spans="1:44">
      <c r="A1920" t="s">
        <v>44</v>
      </c>
      <c r="C1920" s="2">
        <v>42129</v>
      </c>
      <c r="D1920" t="s">
        <v>145</v>
      </c>
      <c r="E1920">
        <v>120</v>
      </c>
      <c r="F1920" t="s">
        <v>148</v>
      </c>
      <c r="G1920" t="s">
        <v>322</v>
      </c>
      <c r="H1920">
        <v>0.125</v>
      </c>
      <c r="I1920">
        <v>13</v>
      </c>
      <c r="J1920">
        <v>640</v>
      </c>
      <c r="K1920">
        <v>35</v>
      </c>
      <c r="L1920">
        <v>24</v>
      </c>
      <c r="M1920" t="s">
        <v>332</v>
      </c>
      <c r="N1920">
        <v>93</v>
      </c>
      <c r="O1920" t="s">
        <v>333</v>
      </c>
      <c r="P1920" t="s">
        <v>569</v>
      </c>
      <c r="Q1920" t="s">
        <v>909</v>
      </c>
      <c r="R1920" t="s">
        <v>954</v>
      </c>
      <c r="S1920" s="2">
        <v>42129</v>
      </c>
      <c r="T1920" t="s">
        <v>969</v>
      </c>
      <c r="U1920">
        <v>0</v>
      </c>
      <c r="V1920" t="s">
        <v>972</v>
      </c>
      <c r="AA1920">
        <v>1</v>
      </c>
      <c r="AB1920">
        <v>0</v>
      </c>
      <c r="AC1920" t="s">
        <v>1081</v>
      </c>
      <c r="AI1920">
        <v>42.00867732</v>
      </c>
      <c r="AJ1920" t="s">
        <v>972</v>
      </c>
      <c r="AL1920">
        <v>-107.88299075</v>
      </c>
      <c r="AN1920" t="s">
        <v>1448</v>
      </c>
      <c r="AO1920">
        <v>1.417732736468148</v>
      </c>
      <c r="AP1920" t="s">
        <v>1522</v>
      </c>
      <c r="AQ1920">
        <v>2015</v>
      </c>
      <c r="AR1920">
        <v>33</v>
      </c>
    </row>
    <row r="1921" spans="1:44">
      <c r="A1921" t="s">
        <v>44</v>
      </c>
      <c r="C1921" s="2">
        <v>42129</v>
      </c>
      <c r="D1921" t="s">
        <v>145</v>
      </c>
      <c r="E1921">
        <v>120</v>
      </c>
      <c r="F1921" t="s">
        <v>148</v>
      </c>
      <c r="G1921" t="s">
        <v>323</v>
      </c>
      <c r="H1921">
        <v>0.125</v>
      </c>
      <c r="I1921">
        <v>12</v>
      </c>
      <c r="J1921">
        <v>2241.54003906</v>
      </c>
      <c r="K1921">
        <v>22</v>
      </c>
      <c r="L1921">
        <v>24</v>
      </c>
      <c r="M1921" t="s">
        <v>332</v>
      </c>
      <c r="N1921">
        <v>93</v>
      </c>
      <c r="O1921" t="s">
        <v>333</v>
      </c>
      <c r="P1921" t="s">
        <v>570</v>
      </c>
      <c r="Q1921" t="s">
        <v>910</v>
      </c>
      <c r="R1921" t="s">
        <v>954</v>
      </c>
      <c r="S1921" s="2">
        <v>42129</v>
      </c>
      <c r="T1921" t="s">
        <v>969</v>
      </c>
      <c r="U1921">
        <v>0</v>
      </c>
      <c r="V1921" t="s">
        <v>972</v>
      </c>
      <c r="AA1921">
        <v>1</v>
      </c>
      <c r="AB1921">
        <v>0</v>
      </c>
      <c r="AC1921" t="s">
        <v>1082</v>
      </c>
      <c r="AI1921">
        <v>42.0376002</v>
      </c>
      <c r="AJ1921" t="s">
        <v>972</v>
      </c>
      <c r="AL1921">
        <v>-107.90254574</v>
      </c>
      <c r="AN1921" t="s">
        <v>1449</v>
      </c>
      <c r="AO1921">
        <v>2.243759288599513</v>
      </c>
      <c r="AP1921" t="s">
        <v>1521</v>
      </c>
      <c r="AQ1921">
        <v>2015</v>
      </c>
      <c r="AR1921">
        <v>33</v>
      </c>
    </row>
    <row r="1922" spans="1:44">
      <c r="A1922" t="s">
        <v>44</v>
      </c>
      <c r="C1922" s="2">
        <v>42129</v>
      </c>
      <c r="D1922" t="s">
        <v>145</v>
      </c>
      <c r="E1922">
        <v>120</v>
      </c>
      <c r="F1922" t="s">
        <v>148</v>
      </c>
      <c r="G1922" t="s">
        <v>323</v>
      </c>
      <c r="H1922">
        <v>0.125</v>
      </c>
      <c r="I1922">
        <v>4</v>
      </c>
      <c r="J1922">
        <v>1280</v>
      </c>
      <c r="K1922">
        <v>23</v>
      </c>
      <c r="L1922">
        <v>24</v>
      </c>
      <c r="M1922" t="s">
        <v>332</v>
      </c>
      <c r="N1922">
        <v>93</v>
      </c>
      <c r="O1922" t="s">
        <v>333</v>
      </c>
      <c r="P1922" t="s">
        <v>571</v>
      </c>
      <c r="Q1922" t="s">
        <v>911</v>
      </c>
      <c r="R1922" t="s">
        <v>954</v>
      </c>
      <c r="S1922" s="2">
        <v>42129</v>
      </c>
      <c r="T1922" t="s">
        <v>969</v>
      </c>
      <c r="U1922">
        <v>0</v>
      </c>
      <c r="V1922" t="s">
        <v>972</v>
      </c>
      <c r="AA1922">
        <v>1</v>
      </c>
      <c r="AB1922">
        <v>0</v>
      </c>
      <c r="AC1922" t="s">
        <v>1082</v>
      </c>
      <c r="AI1922">
        <v>42.03760023</v>
      </c>
      <c r="AJ1922" t="s">
        <v>972</v>
      </c>
      <c r="AL1922">
        <v>-107.88296035</v>
      </c>
      <c r="AN1922" t="s">
        <v>1450</v>
      </c>
      <c r="AO1922">
        <v>1.413162502804134</v>
      </c>
      <c r="AP1922" t="s">
        <v>1521</v>
      </c>
      <c r="AQ1922">
        <v>2015</v>
      </c>
      <c r="AR1922">
        <v>33</v>
      </c>
    </row>
    <row r="1923" spans="1:44">
      <c r="A1923" t="s">
        <v>44</v>
      </c>
      <c r="C1923" s="2">
        <v>42129</v>
      </c>
      <c r="D1923" t="s">
        <v>145</v>
      </c>
      <c r="E1923">
        <v>120</v>
      </c>
      <c r="F1923" t="s">
        <v>148</v>
      </c>
      <c r="G1923" t="s">
        <v>323</v>
      </c>
      <c r="H1923">
        <v>0.125</v>
      </c>
      <c r="I1923">
        <v>4</v>
      </c>
      <c r="J1923">
        <v>1280</v>
      </c>
      <c r="K1923">
        <v>26</v>
      </c>
      <c r="L1923">
        <v>24</v>
      </c>
      <c r="M1923" t="s">
        <v>332</v>
      </c>
      <c r="N1923">
        <v>93</v>
      </c>
      <c r="O1923" t="s">
        <v>333</v>
      </c>
      <c r="P1923" t="s">
        <v>571</v>
      </c>
      <c r="Q1923" t="s">
        <v>911</v>
      </c>
      <c r="R1923" t="s">
        <v>954</v>
      </c>
      <c r="S1923" s="2">
        <v>42129</v>
      </c>
      <c r="T1923" t="s">
        <v>969</v>
      </c>
      <c r="U1923">
        <v>0</v>
      </c>
      <c r="V1923" t="s">
        <v>972</v>
      </c>
      <c r="AA1923">
        <v>1</v>
      </c>
      <c r="AB1923">
        <v>0</v>
      </c>
      <c r="AC1923" t="s">
        <v>1082</v>
      </c>
      <c r="AI1923">
        <v>42.02314641</v>
      </c>
      <c r="AJ1923" t="s">
        <v>972</v>
      </c>
      <c r="AL1923">
        <v>-107.88297555</v>
      </c>
      <c r="AN1923" t="s">
        <v>1451</v>
      </c>
      <c r="AO1923">
        <v>1.003340884955367</v>
      </c>
      <c r="AP1923" t="s">
        <v>1526</v>
      </c>
      <c r="AQ1923">
        <v>2015</v>
      </c>
      <c r="AR1923">
        <v>33</v>
      </c>
    </row>
    <row r="1924" spans="1:44">
      <c r="A1924" t="s">
        <v>44</v>
      </c>
      <c r="C1924" s="2">
        <v>42675</v>
      </c>
      <c r="D1924" t="s">
        <v>146</v>
      </c>
      <c r="E1924">
        <v>120</v>
      </c>
      <c r="F1924" t="s">
        <v>149</v>
      </c>
      <c r="G1924" t="s">
        <v>324</v>
      </c>
      <c r="H1924">
        <v>0.125</v>
      </c>
      <c r="I1924">
        <v>1125</v>
      </c>
      <c r="J1924">
        <v>2560</v>
      </c>
      <c r="K1924">
        <v>14</v>
      </c>
      <c r="L1924">
        <v>23</v>
      </c>
      <c r="M1924" t="s">
        <v>332</v>
      </c>
      <c r="N1924">
        <v>93</v>
      </c>
      <c r="O1924" t="s">
        <v>333</v>
      </c>
      <c r="P1924" t="s">
        <v>572</v>
      </c>
      <c r="Q1924" t="s">
        <v>912</v>
      </c>
      <c r="R1924" t="s">
        <v>954</v>
      </c>
      <c r="S1924" s="2">
        <v>42675</v>
      </c>
      <c r="T1924" t="s">
        <v>969</v>
      </c>
      <c r="U1924">
        <v>0</v>
      </c>
      <c r="V1924" t="s">
        <v>972</v>
      </c>
      <c r="X1924">
        <v>0</v>
      </c>
      <c r="AA1924">
        <v>1</v>
      </c>
      <c r="AB1924">
        <v>0</v>
      </c>
      <c r="AC1924" t="s">
        <v>1083</v>
      </c>
      <c r="AG1924">
        <v>0</v>
      </c>
      <c r="AI1924">
        <v>41.96510612</v>
      </c>
      <c r="AJ1924" t="s">
        <v>972</v>
      </c>
      <c r="AL1924">
        <v>-107.88292943</v>
      </c>
      <c r="AN1924" t="s">
        <v>1452</v>
      </c>
      <c r="AO1924">
        <v>1.619667327060488</v>
      </c>
      <c r="AP1924" t="s">
        <v>1522</v>
      </c>
      <c r="AQ1924">
        <v>2016</v>
      </c>
      <c r="AR1924">
        <v>32</v>
      </c>
    </row>
    <row r="1925" spans="1:44">
      <c r="A1925" t="s">
        <v>44</v>
      </c>
      <c r="C1925" s="2">
        <v>42675</v>
      </c>
      <c r="D1925" t="s">
        <v>146</v>
      </c>
      <c r="E1925">
        <v>120</v>
      </c>
      <c r="F1925" t="s">
        <v>149</v>
      </c>
      <c r="G1925" t="s">
        <v>324</v>
      </c>
      <c r="H1925">
        <v>0.125</v>
      </c>
      <c r="I1925">
        <v>1125</v>
      </c>
      <c r="J1925">
        <v>2560</v>
      </c>
      <c r="K1925">
        <v>24</v>
      </c>
      <c r="L1925">
        <v>23</v>
      </c>
      <c r="M1925" t="s">
        <v>332</v>
      </c>
      <c r="N1925">
        <v>93</v>
      </c>
      <c r="O1925" t="s">
        <v>333</v>
      </c>
      <c r="P1925" t="s">
        <v>572</v>
      </c>
      <c r="Q1925" t="s">
        <v>912</v>
      </c>
      <c r="R1925" t="s">
        <v>954</v>
      </c>
      <c r="S1925" s="2">
        <v>42675</v>
      </c>
      <c r="T1925" t="s">
        <v>969</v>
      </c>
      <c r="U1925">
        <v>0</v>
      </c>
      <c r="V1925" t="s">
        <v>972</v>
      </c>
      <c r="X1925">
        <v>0</v>
      </c>
      <c r="AA1925">
        <v>1</v>
      </c>
      <c r="AB1925">
        <v>0</v>
      </c>
      <c r="AC1925" t="s">
        <v>1083</v>
      </c>
      <c r="AG1925">
        <v>0</v>
      </c>
      <c r="AI1925">
        <v>41.95069053</v>
      </c>
      <c r="AJ1925" t="s">
        <v>972</v>
      </c>
      <c r="AL1925">
        <v>-107.86354991</v>
      </c>
      <c r="AN1925" t="s">
        <v>1453</v>
      </c>
      <c r="AO1925">
        <v>2.275479333697916</v>
      </c>
      <c r="AP1925" t="s">
        <v>1524</v>
      </c>
      <c r="AQ1925">
        <v>2016</v>
      </c>
      <c r="AR1925">
        <v>32</v>
      </c>
    </row>
    <row r="1926" spans="1:44">
      <c r="A1926" t="s">
        <v>44</v>
      </c>
      <c r="C1926" s="2">
        <v>43083</v>
      </c>
      <c r="D1926" t="s">
        <v>46</v>
      </c>
      <c r="E1926">
        <v>120</v>
      </c>
      <c r="F1926" t="s">
        <v>149</v>
      </c>
      <c r="G1926" t="s">
        <v>321</v>
      </c>
      <c r="H1926">
        <v>0.125</v>
      </c>
      <c r="I1926">
        <v>301</v>
      </c>
      <c r="J1926">
        <v>2208.95</v>
      </c>
      <c r="K1926">
        <v>3</v>
      </c>
      <c r="L1926">
        <v>23</v>
      </c>
      <c r="M1926" t="s">
        <v>332</v>
      </c>
      <c r="N1926">
        <v>93</v>
      </c>
      <c r="O1926" t="s">
        <v>333</v>
      </c>
      <c r="P1926" t="s">
        <v>563</v>
      </c>
      <c r="Q1926" t="s">
        <v>903</v>
      </c>
      <c r="R1926" t="s">
        <v>954</v>
      </c>
      <c r="S1926" s="2">
        <v>43083</v>
      </c>
      <c r="T1926" t="s">
        <v>969</v>
      </c>
      <c r="U1926">
        <v>0</v>
      </c>
      <c r="V1926" t="s">
        <v>972</v>
      </c>
      <c r="X1926">
        <v>0</v>
      </c>
      <c r="AA1926">
        <v>1</v>
      </c>
      <c r="AB1926">
        <v>0</v>
      </c>
      <c r="AC1926" t="s">
        <v>1080</v>
      </c>
      <c r="AG1926">
        <v>0</v>
      </c>
      <c r="AI1926">
        <v>41.99413573</v>
      </c>
      <c r="AJ1926" t="s">
        <v>972</v>
      </c>
      <c r="AL1926">
        <v>-107.90253794</v>
      </c>
      <c r="AN1926" t="s">
        <v>1440</v>
      </c>
      <c r="AO1926">
        <v>2.128694982876101</v>
      </c>
      <c r="AP1926" t="s">
        <v>1521</v>
      </c>
      <c r="AQ1926">
        <v>2017</v>
      </c>
      <c r="AR1926">
        <v>32</v>
      </c>
    </row>
    <row r="1927" spans="1:44">
      <c r="A1927" t="s">
        <v>44</v>
      </c>
      <c r="C1927" s="2">
        <v>43083</v>
      </c>
      <c r="D1927" t="s">
        <v>46</v>
      </c>
      <c r="E1927">
        <v>120</v>
      </c>
      <c r="F1927" t="s">
        <v>149</v>
      </c>
      <c r="G1927" t="s">
        <v>321</v>
      </c>
      <c r="H1927">
        <v>0.125</v>
      </c>
      <c r="I1927">
        <v>301</v>
      </c>
      <c r="J1927">
        <v>2208.95</v>
      </c>
      <c r="K1927">
        <v>6</v>
      </c>
      <c r="L1927">
        <v>23</v>
      </c>
      <c r="M1927" t="s">
        <v>332</v>
      </c>
      <c r="N1927">
        <v>92</v>
      </c>
      <c r="O1927" t="s">
        <v>333</v>
      </c>
      <c r="P1927" t="s">
        <v>563</v>
      </c>
      <c r="Q1927" t="s">
        <v>903</v>
      </c>
      <c r="R1927" t="s">
        <v>954</v>
      </c>
      <c r="S1927" s="2">
        <v>43083</v>
      </c>
      <c r="T1927" t="s">
        <v>969</v>
      </c>
      <c r="U1927">
        <v>0</v>
      </c>
      <c r="V1927" t="s">
        <v>972</v>
      </c>
      <c r="X1927">
        <v>0</v>
      </c>
      <c r="AA1927">
        <v>1</v>
      </c>
      <c r="AB1927">
        <v>0</v>
      </c>
      <c r="AC1927" t="s">
        <v>1080</v>
      </c>
      <c r="AG1927">
        <v>0</v>
      </c>
      <c r="AI1927">
        <v>41.99412822</v>
      </c>
      <c r="AJ1927" t="s">
        <v>972</v>
      </c>
      <c r="AL1927">
        <v>-107.8437054</v>
      </c>
      <c r="AN1927" t="s">
        <v>1441</v>
      </c>
      <c r="AO1927">
        <v>1.257299688522836</v>
      </c>
      <c r="AP1927" t="s">
        <v>1519</v>
      </c>
      <c r="AQ1927">
        <v>2017</v>
      </c>
      <c r="AR1927">
        <v>32</v>
      </c>
    </row>
    <row r="1928" spans="1:44">
      <c r="A1928" t="s">
        <v>44</v>
      </c>
      <c r="C1928" s="2">
        <v>43083</v>
      </c>
      <c r="D1928" t="s">
        <v>46</v>
      </c>
      <c r="E1928">
        <v>120</v>
      </c>
      <c r="F1928" t="s">
        <v>149</v>
      </c>
      <c r="G1928" t="s">
        <v>321</v>
      </c>
      <c r="H1928">
        <v>0.125</v>
      </c>
      <c r="I1928">
        <v>301</v>
      </c>
      <c r="J1928">
        <v>2208.95</v>
      </c>
      <c r="K1928">
        <v>6</v>
      </c>
      <c r="L1928">
        <v>23</v>
      </c>
      <c r="M1928" t="s">
        <v>332</v>
      </c>
      <c r="N1928">
        <v>92</v>
      </c>
      <c r="O1928" t="s">
        <v>333</v>
      </c>
      <c r="P1928" t="s">
        <v>563</v>
      </c>
      <c r="Q1928" t="s">
        <v>903</v>
      </c>
      <c r="R1928" t="s">
        <v>954</v>
      </c>
      <c r="S1928" s="2">
        <v>43083</v>
      </c>
      <c r="T1928" t="s">
        <v>969</v>
      </c>
      <c r="U1928">
        <v>0</v>
      </c>
      <c r="V1928" t="s">
        <v>972</v>
      </c>
      <c r="X1928">
        <v>0</v>
      </c>
      <c r="AA1928">
        <v>1</v>
      </c>
      <c r="AB1928">
        <v>0</v>
      </c>
      <c r="AC1928" t="s">
        <v>1080</v>
      </c>
      <c r="AG1928">
        <v>0</v>
      </c>
      <c r="AI1928">
        <v>41.99412822</v>
      </c>
      <c r="AJ1928" t="s">
        <v>972</v>
      </c>
      <c r="AL1928">
        <v>-107.8437054</v>
      </c>
      <c r="AN1928" t="s">
        <v>1441</v>
      </c>
      <c r="AO1928">
        <v>1.257299688522836</v>
      </c>
      <c r="AP1928" t="s">
        <v>1519</v>
      </c>
      <c r="AQ1928">
        <v>2017</v>
      </c>
      <c r="AR1928">
        <v>32</v>
      </c>
    </row>
    <row r="1929" spans="1:44">
      <c r="A1929" t="s">
        <v>44</v>
      </c>
      <c r="C1929" s="2">
        <v>43083</v>
      </c>
      <c r="D1929" t="s">
        <v>46</v>
      </c>
      <c r="E1929">
        <v>120</v>
      </c>
      <c r="F1929" t="s">
        <v>149</v>
      </c>
      <c r="G1929" t="s">
        <v>321</v>
      </c>
      <c r="H1929">
        <v>0.125</v>
      </c>
      <c r="I1929">
        <v>301</v>
      </c>
      <c r="J1929">
        <v>2208.95</v>
      </c>
      <c r="K1929">
        <v>6</v>
      </c>
      <c r="L1929">
        <v>23</v>
      </c>
      <c r="M1929" t="s">
        <v>332</v>
      </c>
      <c r="N1929">
        <v>92</v>
      </c>
      <c r="O1929" t="s">
        <v>333</v>
      </c>
      <c r="P1929" t="s">
        <v>563</v>
      </c>
      <c r="Q1929" t="s">
        <v>903</v>
      </c>
      <c r="R1929" t="s">
        <v>954</v>
      </c>
      <c r="S1929" s="2">
        <v>43083</v>
      </c>
      <c r="T1929" t="s">
        <v>969</v>
      </c>
      <c r="U1929">
        <v>0</v>
      </c>
      <c r="V1929" t="s">
        <v>972</v>
      </c>
      <c r="X1929">
        <v>0</v>
      </c>
      <c r="AA1929">
        <v>1</v>
      </c>
      <c r="AB1929">
        <v>0</v>
      </c>
      <c r="AC1929" t="s">
        <v>1080</v>
      </c>
      <c r="AG1929">
        <v>0</v>
      </c>
      <c r="AI1929">
        <v>41.99412822</v>
      </c>
      <c r="AJ1929" t="s">
        <v>972</v>
      </c>
      <c r="AL1929">
        <v>-107.8437054</v>
      </c>
      <c r="AN1929" t="s">
        <v>1441</v>
      </c>
      <c r="AO1929">
        <v>1.257299688522836</v>
      </c>
      <c r="AP1929" t="s">
        <v>1519</v>
      </c>
      <c r="AQ1929">
        <v>2017</v>
      </c>
      <c r="AR1929">
        <v>32</v>
      </c>
    </row>
    <row r="1930" spans="1:44">
      <c r="A1930" t="s">
        <v>44</v>
      </c>
      <c r="C1930" s="2">
        <v>43083</v>
      </c>
      <c r="D1930" t="s">
        <v>46</v>
      </c>
      <c r="E1930">
        <v>120</v>
      </c>
      <c r="F1930" t="s">
        <v>149</v>
      </c>
      <c r="G1930" t="s">
        <v>321</v>
      </c>
      <c r="H1930">
        <v>0.125</v>
      </c>
      <c r="I1930">
        <v>301</v>
      </c>
      <c r="J1930">
        <v>2208.95</v>
      </c>
      <c r="K1930">
        <v>3</v>
      </c>
      <c r="L1930">
        <v>23</v>
      </c>
      <c r="M1930" t="s">
        <v>332</v>
      </c>
      <c r="N1930">
        <v>93</v>
      </c>
      <c r="O1930" t="s">
        <v>333</v>
      </c>
      <c r="P1930" t="s">
        <v>563</v>
      </c>
      <c r="Q1930" t="s">
        <v>903</v>
      </c>
      <c r="R1930" t="s">
        <v>954</v>
      </c>
      <c r="S1930" s="2">
        <v>43083</v>
      </c>
      <c r="T1930" t="s">
        <v>969</v>
      </c>
      <c r="U1930">
        <v>0</v>
      </c>
      <c r="V1930" t="s">
        <v>972</v>
      </c>
      <c r="X1930">
        <v>0</v>
      </c>
      <c r="AA1930">
        <v>1</v>
      </c>
      <c r="AB1930">
        <v>0</v>
      </c>
      <c r="AC1930" t="s">
        <v>1080</v>
      </c>
      <c r="AG1930">
        <v>0</v>
      </c>
      <c r="AI1930">
        <v>41.99413573</v>
      </c>
      <c r="AJ1930" t="s">
        <v>972</v>
      </c>
      <c r="AL1930">
        <v>-107.90253794</v>
      </c>
      <c r="AN1930" t="s">
        <v>1440</v>
      </c>
      <c r="AO1930">
        <v>2.128694982876101</v>
      </c>
      <c r="AP1930" t="s">
        <v>1521</v>
      </c>
      <c r="AQ1930">
        <v>2017</v>
      </c>
      <c r="AR1930">
        <v>32</v>
      </c>
    </row>
    <row r="1931" spans="1:44">
      <c r="A1931" t="s">
        <v>44</v>
      </c>
      <c r="C1931" s="2">
        <v>43083</v>
      </c>
      <c r="D1931" t="s">
        <v>46</v>
      </c>
      <c r="E1931">
        <v>120</v>
      </c>
      <c r="F1931" t="s">
        <v>149</v>
      </c>
      <c r="G1931" t="s">
        <v>321</v>
      </c>
      <c r="H1931">
        <v>0.125</v>
      </c>
      <c r="I1931">
        <v>301</v>
      </c>
      <c r="J1931">
        <v>2208.95</v>
      </c>
      <c r="K1931">
        <v>6</v>
      </c>
      <c r="L1931">
        <v>23</v>
      </c>
      <c r="M1931" t="s">
        <v>332</v>
      </c>
      <c r="N1931">
        <v>92</v>
      </c>
      <c r="O1931" t="s">
        <v>333</v>
      </c>
      <c r="P1931" t="s">
        <v>563</v>
      </c>
      <c r="Q1931" t="s">
        <v>903</v>
      </c>
      <c r="R1931" t="s">
        <v>954</v>
      </c>
      <c r="S1931" s="2">
        <v>43083</v>
      </c>
      <c r="T1931" t="s">
        <v>969</v>
      </c>
      <c r="U1931">
        <v>0</v>
      </c>
      <c r="V1931" t="s">
        <v>972</v>
      </c>
      <c r="X1931">
        <v>0</v>
      </c>
      <c r="AA1931">
        <v>1</v>
      </c>
      <c r="AB1931">
        <v>0</v>
      </c>
      <c r="AC1931" t="s">
        <v>1080</v>
      </c>
      <c r="AG1931">
        <v>0</v>
      </c>
      <c r="AI1931">
        <v>41.99412822</v>
      </c>
      <c r="AJ1931" t="s">
        <v>972</v>
      </c>
      <c r="AL1931">
        <v>-107.8437054</v>
      </c>
      <c r="AN1931" t="s">
        <v>1441</v>
      </c>
      <c r="AO1931">
        <v>1.257299688522836</v>
      </c>
      <c r="AP1931" t="s">
        <v>1519</v>
      </c>
      <c r="AQ1931">
        <v>2017</v>
      </c>
      <c r="AR1931">
        <v>32</v>
      </c>
    </row>
    <row r="1932" spans="1:44">
      <c r="A1932" t="s">
        <v>44</v>
      </c>
      <c r="C1932" s="2">
        <v>43083</v>
      </c>
      <c r="D1932" t="s">
        <v>46</v>
      </c>
      <c r="E1932">
        <v>120</v>
      </c>
      <c r="F1932" t="s">
        <v>149</v>
      </c>
      <c r="G1932" t="s">
        <v>321</v>
      </c>
      <c r="H1932">
        <v>0.125</v>
      </c>
      <c r="I1932">
        <v>301</v>
      </c>
      <c r="J1932">
        <v>2208.95</v>
      </c>
      <c r="K1932">
        <v>18</v>
      </c>
      <c r="L1932">
        <v>23</v>
      </c>
      <c r="M1932" t="s">
        <v>332</v>
      </c>
      <c r="N1932">
        <v>92</v>
      </c>
      <c r="O1932" t="s">
        <v>333</v>
      </c>
      <c r="P1932" t="s">
        <v>563</v>
      </c>
      <c r="Q1932" t="s">
        <v>903</v>
      </c>
      <c r="R1932" t="s">
        <v>954</v>
      </c>
      <c r="S1932" s="2">
        <v>43083</v>
      </c>
      <c r="T1932" t="s">
        <v>969</v>
      </c>
      <c r="U1932">
        <v>0</v>
      </c>
      <c r="V1932" t="s">
        <v>972</v>
      </c>
      <c r="X1932">
        <v>0</v>
      </c>
      <c r="AA1932">
        <v>1</v>
      </c>
      <c r="AB1932">
        <v>0</v>
      </c>
      <c r="AC1932" t="s">
        <v>1080</v>
      </c>
      <c r="AG1932">
        <v>0</v>
      </c>
      <c r="AI1932">
        <v>41.96515199</v>
      </c>
      <c r="AJ1932" t="s">
        <v>972</v>
      </c>
      <c r="AL1932">
        <v>-107.84381964</v>
      </c>
      <c r="AN1932" t="s">
        <v>1454</v>
      </c>
      <c r="AO1932">
        <v>1.636117866492164</v>
      </c>
      <c r="AP1932" t="s">
        <v>1523</v>
      </c>
      <c r="AQ1932">
        <v>2017</v>
      </c>
      <c r="AR1932">
        <v>32</v>
      </c>
    </row>
    <row r="1933" spans="1:44">
      <c r="A1933" t="s">
        <v>44</v>
      </c>
      <c r="C1933" s="2">
        <v>43083</v>
      </c>
      <c r="D1933" t="s">
        <v>46</v>
      </c>
      <c r="E1933">
        <v>120</v>
      </c>
      <c r="F1933" t="s">
        <v>149</v>
      </c>
      <c r="G1933" t="s">
        <v>321</v>
      </c>
      <c r="H1933">
        <v>0.125</v>
      </c>
      <c r="I1933">
        <v>301</v>
      </c>
      <c r="J1933">
        <v>2208.95</v>
      </c>
      <c r="K1933">
        <v>3</v>
      </c>
      <c r="L1933">
        <v>23</v>
      </c>
      <c r="M1933" t="s">
        <v>332</v>
      </c>
      <c r="N1933">
        <v>93</v>
      </c>
      <c r="O1933" t="s">
        <v>333</v>
      </c>
      <c r="P1933" t="s">
        <v>563</v>
      </c>
      <c r="Q1933" t="s">
        <v>903</v>
      </c>
      <c r="R1933" t="s">
        <v>954</v>
      </c>
      <c r="S1933" s="2">
        <v>43083</v>
      </c>
      <c r="T1933" t="s">
        <v>969</v>
      </c>
      <c r="U1933">
        <v>0</v>
      </c>
      <c r="V1933" t="s">
        <v>972</v>
      </c>
      <c r="X1933">
        <v>0</v>
      </c>
      <c r="AA1933">
        <v>1</v>
      </c>
      <c r="AB1933">
        <v>0</v>
      </c>
      <c r="AC1933" t="s">
        <v>1080</v>
      </c>
      <c r="AG1933">
        <v>0</v>
      </c>
      <c r="AI1933">
        <v>41.99413573</v>
      </c>
      <c r="AJ1933" t="s">
        <v>972</v>
      </c>
      <c r="AL1933">
        <v>-107.90253794</v>
      </c>
      <c r="AN1933" t="s">
        <v>1440</v>
      </c>
      <c r="AO1933">
        <v>2.128694982876101</v>
      </c>
      <c r="AP1933" t="s">
        <v>1521</v>
      </c>
      <c r="AQ1933">
        <v>2017</v>
      </c>
      <c r="AR1933">
        <v>32</v>
      </c>
    </row>
    <row r="1934" spans="1:44">
      <c r="A1934" t="s">
        <v>44</v>
      </c>
      <c r="C1934" s="2">
        <v>43083</v>
      </c>
      <c r="D1934" t="s">
        <v>46</v>
      </c>
      <c r="E1934">
        <v>120</v>
      </c>
      <c r="F1934" t="s">
        <v>149</v>
      </c>
      <c r="G1934" t="s">
        <v>321</v>
      </c>
      <c r="H1934">
        <v>0.125</v>
      </c>
      <c r="I1934">
        <v>301</v>
      </c>
      <c r="J1934">
        <v>2208.95</v>
      </c>
      <c r="K1934">
        <v>18</v>
      </c>
      <c r="L1934">
        <v>23</v>
      </c>
      <c r="M1934" t="s">
        <v>332</v>
      </c>
      <c r="N1934">
        <v>92</v>
      </c>
      <c r="O1934" t="s">
        <v>333</v>
      </c>
      <c r="P1934" t="s">
        <v>563</v>
      </c>
      <c r="Q1934" t="s">
        <v>903</v>
      </c>
      <c r="R1934" t="s">
        <v>954</v>
      </c>
      <c r="S1934" s="2">
        <v>43083</v>
      </c>
      <c r="T1934" t="s">
        <v>969</v>
      </c>
      <c r="U1934">
        <v>0</v>
      </c>
      <c r="V1934" t="s">
        <v>972</v>
      </c>
      <c r="X1934">
        <v>0</v>
      </c>
      <c r="AA1934">
        <v>1</v>
      </c>
      <c r="AB1934">
        <v>0</v>
      </c>
      <c r="AC1934" t="s">
        <v>1080</v>
      </c>
      <c r="AG1934">
        <v>0</v>
      </c>
      <c r="AI1934">
        <v>41.96515199</v>
      </c>
      <c r="AJ1934" t="s">
        <v>972</v>
      </c>
      <c r="AL1934">
        <v>-107.84381964</v>
      </c>
      <c r="AN1934" t="s">
        <v>1454</v>
      </c>
      <c r="AO1934">
        <v>1.636117866492164</v>
      </c>
      <c r="AP1934" t="s">
        <v>1523</v>
      </c>
      <c r="AQ1934">
        <v>2017</v>
      </c>
      <c r="AR1934">
        <v>32</v>
      </c>
    </row>
    <row r="1935" spans="1:44">
      <c r="A1935" t="s">
        <v>44</v>
      </c>
      <c r="C1935" s="2">
        <v>43083</v>
      </c>
      <c r="D1935" t="s">
        <v>46</v>
      </c>
      <c r="E1935">
        <v>120</v>
      </c>
      <c r="F1935" t="s">
        <v>149</v>
      </c>
      <c r="G1935" t="s">
        <v>321</v>
      </c>
      <c r="H1935">
        <v>0.125</v>
      </c>
      <c r="I1935">
        <v>301</v>
      </c>
      <c r="J1935">
        <v>2208.95</v>
      </c>
      <c r="K1935">
        <v>3</v>
      </c>
      <c r="L1935">
        <v>23</v>
      </c>
      <c r="M1935" t="s">
        <v>332</v>
      </c>
      <c r="N1935">
        <v>93</v>
      </c>
      <c r="O1935" t="s">
        <v>333</v>
      </c>
      <c r="P1935" t="s">
        <v>563</v>
      </c>
      <c r="Q1935" t="s">
        <v>903</v>
      </c>
      <c r="R1935" t="s">
        <v>954</v>
      </c>
      <c r="S1935" s="2">
        <v>43083</v>
      </c>
      <c r="T1935" t="s">
        <v>969</v>
      </c>
      <c r="U1935">
        <v>0</v>
      </c>
      <c r="V1935" t="s">
        <v>972</v>
      </c>
      <c r="X1935">
        <v>0</v>
      </c>
      <c r="AA1935">
        <v>1</v>
      </c>
      <c r="AB1935">
        <v>0</v>
      </c>
      <c r="AC1935" t="s">
        <v>1080</v>
      </c>
      <c r="AG1935">
        <v>0</v>
      </c>
      <c r="AI1935">
        <v>41.99413573</v>
      </c>
      <c r="AJ1935" t="s">
        <v>972</v>
      </c>
      <c r="AL1935">
        <v>-107.90253794</v>
      </c>
      <c r="AN1935" t="s">
        <v>1440</v>
      </c>
      <c r="AO1935">
        <v>2.128694982876101</v>
      </c>
      <c r="AP1935" t="s">
        <v>1521</v>
      </c>
      <c r="AQ1935">
        <v>2017</v>
      </c>
      <c r="AR1935">
        <v>32</v>
      </c>
    </row>
    <row r="1936" spans="1:44">
      <c r="A1936" t="s">
        <v>44</v>
      </c>
      <c r="C1936" s="2">
        <v>42928</v>
      </c>
      <c r="D1936" t="s">
        <v>65</v>
      </c>
      <c r="E1936">
        <v>60</v>
      </c>
      <c r="F1936" t="s">
        <v>156</v>
      </c>
      <c r="G1936" t="s">
        <v>321</v>
      </c>
      <c r="H1936">
        <v>0.1667</v>
      </c>
      <c r="I1936">
        <v>202</v>
      </c>
      <c r="J1936">
        <v>640</v>
      </c>
      <c r="K1936">
        <v>36</v>
      </c>
      <c r="L1936">
        <v>24</v>
      </c>
      <c r="M1936" t="s">
        <v>332</v>
      </c>
      <c r="N1936">
        <v>93</v>
      </c>
      <c r="O1936" t="s">
        <v>333</v>
      </c>
      <c r="P1936" t="s">
        <v>564</v>
      </c>
      <c r="Q1936" t="s">
        <v>904</v>
      </c>
      <c r="R1936" t="s">
        <v>954</v>
      </c>
      <c r="S1936" s="2">
        <v>42928</v>
      </c>
      <c r="T1936" t="s">
        <v>969</v>
      </c>
      <c r="U1936">
        <v>0</v>
      </c>
      <c r="V1936" t="s">
        <v>972</v>
      </c>
      <c r="X1936">
        <v>0</v>
      </c>
      <c r="AA1936">
        <v>0</v>
      </c>
      <c r="AB1936">
        <v>0</v>
      </c>
      <c r="AC1936" t="s">
        <v>1080</v>
      </c>
      <c r="AG1936">
        <v>0</v>
      </c>
      <c r="AI1936">
        <v>42.00860869</v>
      </c>
      <c r="AJ1936" t="s">
        <v>972</v>
      </c>
      <c r="AL1936">
        <v>-107.86351216</v>
      </c>
      <c r="AN1936" t="s">
        <v>1442</v>
      </c>
      <c r="AO1936">
        <v>1.723094840957175</v>
      </c>
      <c r="AP1936" t="s">
        <v>1525</v>
      </c>
      <c r="AQ1936">
        <v>2017</v>
      </c>
      <c r="AR1936">
        <v>32</v>
      </c>
    </row>
    <row r="1937" spans="1:44">
      <c r="A1937" t="s">
        <v>44</v>
      </c>
      <c r="C1937" s="2">
        <v>43277</v>
      </c>
      <c r="D1937" t="s">
        <v>144</v>
      </c>
      <c r="E1937">
        <v>120</v>
      </c>
      <c r="F1937" t="s">
        <v>149</v>
      </c>
      <c r="G1937" t="s">
        <v>325</v>
      </c>
      <c r="H1937">
        <v>0.125</v>
      </c>
      <c r="I1937">
        <v>152</v>
      </c>
      <c r="J1937">
        <v>320</v>
      </c>
      <c r="K1937">
        <v>18</v>
      </c>
      <c r="L1937">
        <v>23</v>
      </c>
      <c r="M1937" t="s">
        <v>332</v>
      </c>
      <c r="N1937">
        <v>92</v>
      </c>
      <c r="O1937" t="s">
        <v>333</v>
      </c>
      <c r="P1937" t="s">
        <v>573</v>
      </c>
      <c r="Q1937" t="s">
        <v>913</v>
      </c>
      <c r="R1937" t="s">
        <v>954</v>
      </c>
      <c r="S1937" s="2">
        <v>43277</v>
      </c>
      <c r="T1937" t="s">
        <v>969</v>
      </c>
      <c r="U1937">
        <v>0</v>
      </c>
      <c r="V1937" t="s">
        <v>972</v>
      </c>
      <c r="X1937">
        <v>0</v>
      </c>
      <c r="AA1937">
        <v>1</v>
      </c>
      <c r="AB1937">
        <v>0</v>
      </c>
      <c r="AC1937" t="s">
        <v>1084</v>
      </c>
      <c r="AG1937">
        <v>0</v>
      </c>
      <c r="AI1937">
        <v>41.96515199</v>
      </c>
      <c r="AJ1937" t="s">
        <v>972</v>
      </c>
      <c r="AL1937">
        <v>-107.84381964</v>
      </c>
      <c r="AN1937" t="s">
        <v>1454</v>
      </c>
      <c r="AO1937">
        <v>1.636117866492164</v>
      </c>
      <c r="AP1937" t="s">
        <v>1523</v>
      </c>
      <c r="AQ1937">
        <v>2018</v>
      </c>
      <c r="AR1937">
        <v>32</v>
      </c>
    </row>
    <row r="1938" spans="1:44">
      <c r="A1938" t="s">
        <v>44</v>
      </c>
      <c r="C1938" s="2">
        <v>43914</v>
      </c>
      <c r="D1938" t="s">
        <v>57</v>
      </c>
      <c r="E1938">
        <v>120</v>
      </c>
      <c r="F1938" t="s">
        <v>149</v>
      </c>
      <c r="G1938" t="s">
        <v>248</v>
      </c>
      <c r="H1938">
        <v>0.125</v>
      </c>
      <c r="I1938">
        <v>17</v>
      </c>
      <c r="J1938">
        <v>1445.42004394</v>
      </c>
      <c r="K1938">
        <v>10</v>
      </c>
      <c r="L1938">
        <v>23</v>
      </c>
      <c r="M1938" t="s">
        <v>332</v>
      </c>
      <c r="N1938">
        <v>93</v>
      </c>
      <c r="O1938" t="s">
        <v>333</v>
      </c>
      <c r="P1938" t="s">
        <v>566</v>
      </c>
      <c r="Q1938" t="s">
        <v>906</v>
      </c>
      <c r="R1938" t="s">
        <v>954</v>
      </c>
      <c r="S1938" s="2">
        <v>43914</v>
      </c>
      <c r="T1938" t="s">
        <v>969</v>
      </c>
      <c r="U1938">
        <v>0</v>
      </c>
      <c r="V1938" t="s">
        <v>972</v>
      </c>
      <c r="X1938">
        <v>0</v>
      </c>
      <c r="AA1938">
        <v>1</v>
      </c>
      <c r="AB1938">
        <v>0</v>
      </c>
      <c r="AC1938" t="s">
        <v>1030</v>
      </c>
      <c r="AG1938">
        <v>0</v>
      </c>
      <c r="AI1938">
        <v>41.97953698</v>
      </c>
      <c r="AJ1938" t="s">
        <v>972</v>
      </c>
      <c r="AL1938">
        <v>-107.90236998</v>
      </c>
      <c r="AN1938" t="s">
        <v>1455</v>
      </c>
      <c r="AO1938">
        <v>2.01353155949062</v>
      </c>
      <c r="AP1938" t="s">
        <v>1526</v>
      </c>
      <c r="AQ1938">
        <v>2020</v>
      </c>
      <c r="AR1938">
        <v>32</v>
      </c>
    </row>
    <row r="1939" spans="1:44">
      <c r="A1939" t="s">
        <v>44</v>
      </c>
      <c r="C1939" s="2">
        <v>43914</v>
      </c>
      <c r="D1939" t="s">
        <v>57</v>
      </c>
      <c r="E1939">
        <v>120</v>
      </c>
      <c r="F1939" t="s">
        <v>149</v>
      </c>
      <c r="G1939" t="s">
        <v>248</v>
      </c>
      <c r="H1939">
        <v>0.125</v>
      </c>
      <c r="I1939">
        <v>17</v>
      </c>
      <c r="J1939">
        <v>1445.42004394</v>
      </c>
      <c r="K1939">
        <v>2</v>
      </c>
      <c r="L1939">
        <v>23</v>
      </c>
      <c r="M1939" t="s">
        <v>332</v>
      </c>
      <c r="N1939">
        <v>93</v>
      </c>
      <c r="O1939" t="s">
        <v>333</v>
      </c>
      <c r="P1939" t="s">
        <v>566</v>
      </c>
      <c r="Q1939" t="s">
        <v>906</v>
      </c>
      <c r="R1939" t="s">
        <v>954</v>
      </c>
      <c r="S1939" s="2">
        <v>43914</v>
      </c>
      <c r="T1939" t="s">
        <v>969</v>
      </c>
      <c r="U1939">
        <v>0</v>
      </c>
      <c r="V1939" t="s">
        <v>972</v>
      </c>
      <c r="X1939">
        <v>0</v>
      </c>
      <c r="AA1939">
        <v>1</v>
      </c>
      <c r="AB1939">
        <v>0</v>
      </c>
      <c r="AC1939" t="s">
        <v>1030</v>
      </c>
      <c r="AG1939">
        <v>0</v>
      </c>
      <c r="AI1939">
        <v>41.99414721</v>
      </c>
      <c r="AJ1939" t="s">
        <v>972</v>
      </c>
      <c r="AL1939">
        <v>-107.88308986</v>
      </c>
      <c r="AN1939" t="s">
        <v>1444</v>
      </c>
      <c r="AO1939">
        <v>1.235087916437114</v>
      </c>
      <c r="AP1939" t="s">
        <v>1521</v>
      </c>
      <c r="AQ1939">
        <v>2020</v>
      </c>
      <c r="AR1939">
        <v>32</v>
      </c>
    </row>
    <row r="1940" spans="1:44">
      <c r="A1940" t="s">
        <v>44</v>
      </c>
      <c r="C1940" s="2">
        <v>43914</v>
      </c>
      <c r="D1940" t="s">
        <v>57</v>
      </c>
      <c r="E1940">
        <v>120</v>
      </c>
      <c r="F1940" t="s">
        <v>149</v>
      </c>
      <c r="G1940" t="s">
        <v>248</v>
      </c>
      <c r="H1940">
        <v>0.125</v>
      </c>
      <c r="I1940">
        <v>17</v>
      </c>
      <c r="J1940">
        <v>1445.42004394</v>
      </c>
      <c r="K1940">
        <v>2</v>
      </c>
      <c r="L1940">
        <v>23</v>
      </c>
      <c r="M1940" t="s">
        <v>332</v>
      </c>
      <c r="N1940">
        <v>93</v>
      </c>
      <c r="O1940" t="s">
        <v>333</v>
      </c>
      <c r="P1940" t="s">
        <v>566</v>
      </c>
      <c r="Q1940" t="s">
        <v>906</v>
      </c>
      <c r="R1940" t="s">
        <v>954</v>
      </c>
      <c r="S1940" s="2">
        <v>43914</v>
      </c>
      <c r="T1940" t="s">
        <v>969</v>
      </c>
      <c r="U1940">
        <v>0</v>
      </c>
      <c r="V1940" t="s">
        <v>972</v>
      </c>
      <c r="X1940">
        <v>0</v>
      </c>
      <c r="AA1940">
        <v>1</v>
      </c>
      <c r="AB1940">
        <v>0</v>
      </c>
      <c r="AC1940" t="s">
        <v>1030</v>
      </c>
      <c r="AG1940">
        <v>0</v>
      </c>
      <c r="AI1940">
        <v>41.99414721</v>
      </c>
      <c r="AJ1940" t="s">
        <v>972</v>
      </c>
      <c r="AL1940">
        <v>-107.88308986</v>
      </c>
      <c r="AN1940" t="s">
        <v>1444</v>
      </c>
      <c r="AO1940">
        <v>1.235087916437114</v>
      </c>
      <c r="AP1940" t="s">
        <v>1521</v>
      </c>
      <c r="AQ1940">
        <v>2020</v>
      </c>
      <c r="AR1940">
        <v>32</v>
      </c>
    </row>
    <row r="1941" spans="1:44">
      <c r="A1941" t="s">
        <v>44</v>
      </c>
      <c r="C1941" s="2">
        <v>43914</v>
      </c>
      <c r="D1941" t="s">
        <v>57</v>
      </c>
      <c r="E1941">
        <v>120</v>
      </c>
      <c r="F1941" t="s">
        <v>149</v>
      </c>
      <c r="G1941" t="s">
        <v>248</v>
      </c>
      <c r="H1941">
        <v>0.125</v>
      </c>
      <c r="I1941">
        <v>17</v>
      </c>
      <c r="J1941">
        <v>1445.42004394</v>
      </c>
      <c r="K1941">
        <v>2</v>
      </c>
      <c r="L1941">
        <v>23</v>
      </c>
      <c r="M1941" t="s">
        <v>332</v>
      </c>
      <c r="N1941">
        <v>93</v>
      </c>
      <c r="O1941" t="s">
        <v>333</v>
      </c>
      <c r="P1941" t="s">
        <v>566</v>
      </c>
      <c r="Q1941" t="s">
        <v>906</v>
      </c>
      <c r="R1941" t="s">
        <v>954</v>
      </c>
      <c r="S1941" s="2">
        <v>43914</v>
      </c>
      <c r="T1941" t="s">
        <v>969</v>
      </c>
      <c r="U1941">
        <v>0</v>
      </c>
      <c r="V1941" t="s">
        <v>972</v>
      </c>
      <c r="X1941">
        <v>0</v>
      </c>
      <c r="AA1941">
        <v>1</v>
      </c>
      <c r="AB1941">
        <v>0</v>
      </c>
      <c r="AC1941" t="s">
        <v>1030</v>
      </c>
      <c r="AG1941">
        <v>0</v>
      </c>
      <c r="AI1941">
        <v>41.99414721</v>
      </c>
      <c r="AJ1941" t="s">
        <v>972</v>
      </c>
      <c r="AL1941">
        <v>-107.88308986</v>
      </c>
      <c r="AN1941" t="s">
        <v>1444</v>
      </c>
      <c r="AO1941">
        <v>1.235087916437114</v>
      </c>
      <c r="AP1941" t="s">
        <v>1521</v>
      </c>
      <c r="AQ1941">
        <v>2020</v>
      </c>
      <c r="AR1941">
        <v>32</v>
      </c>
    </row>
    <row r="1942" spans="1:44">
      <c r="A1942" t="s">
        <v>44</v>
      </c>
      <c r="C1942" s="2">
        <v>43914</v>
      </c>
      <c r="D1942" t="s">
        <v>57</v>
      </c>
      <c r="E1942">
        <v>120</v>
      </c>
      <c r="F1942" t="s">
        <v>149</v>
      </c>
      <c r="G1942" t="s">
        <v>248</v>
      </c>
      <c r="H1942">
        <v>0.125</v>
      </c>
      <c r="I1942">
        <v>17</v>
      </c>
      <c r="J1942">
        <v>1445.42004394</v>
      </c>
      <c r="K1942">
        <v>1</v>
      </c>
      <c r="L1942">
        <v>23</v>
      </c>
      <c r="M1942" t="s">
        <v>332</v>
      </c>
      <c r="N1942">
        <v>93</v>
      </c>
      <c r="O1942" t="s">
        <v>333</v>
      </c>
      <c r="P1942" t="s">
        <v>566</v>
      </c>
      <c r="Q1942" t="s">
        <v>906</v>
      </c>
      <c r="R1942" t="s">
        <v>954</v>
      </c>
      <c r="S1942" s="2">
        <v>43914</v>
      </c>
      <c r="T1942" t="s">
        <v>969</v>
      </c>
      <c r="U1942">
        <v>0</v>
      </c>
      <c r="V1942" t="s">
        <v>972</v>
      </c>
      <c r="X1942">
        <v>0</v>
      </c>
      <c r="AA1942">
        <v>1</v>
      </c>
      <c r="AB1942">
        <v>0</v>
      </c>
      <c r="AC1942" t="s">
        <v>1030</v>
      </c>
      <c r="AG1942">
        <v>0</v>
      </c>
      <c r="AI1942">
        <v>41.99412055</v>
      </c>
      <c r="AJ1942" t="s">
        <v>972</v>
      </c>
      <c r="AL1942">
        <v>-107.86368756</v>
      </c>
      <c r="AN1942" t="s">
        <v>1445</v>
      </c>
      <c r="AO1942">
        <v>0.7228421992708706</v>
      </c>
      <c r="AP1942" t="s">
        <v>1525</v>
      </c>
      <c r="AQ1942">
        <v>2020</v>
      </c>
      <c r="AR1942">
        <v>32</v>
      </c>
    </row>
    <row r="1943" spans="1:44">
      <c r="A1943" t="s">
        <v>44</v>
      </c>
      <c r="C1943" s="2">
        <v>42129</v>
      </c>
      <c r="D1943" t="s">
        <v>145</v>
      </c>
      <c r="E1943">
        <v>120</v>
      </c>
      <c r="F1943" t="s">
        <v>148</v>
      </c>
      <c r="G1943" t="s">
        <v>322</v>
      </c>
      <c r="H1943">
        <v>0.125</v>
      </c>
      <c r="I1943">
        <v>13</v>
      </c>
      <c r="J1943">
        <v>2541.4399414</v>
      </c>
      <c r="K1943">
        <v>34</v>
      </c>
      <c r="L1943">
        <v>24</v>
      </c>
      <c r="M1943" t="s">
        <v>332</v>
      </c>
      <c r="N1943">
        <v>93</v>
      </c>
      <c r="O1943" t="s">
        <v>333</v>
      </c>
      <c r="P1943" t="s">
        <v>568</v>
      </c>
      <c r="Q1943" t="s">
        <v>908</v>
      </c>
      <c r="R1943" t="s">
        <v>954</v>
      </c>
      <c r="S1943" s="2">
        <v>42129</v>
      </c>
      <c r="T1943" t="s">
        <v>969</v>
      </c>
      <c r="U1943">
        <v>0</v>
      </c>
      <c r="V1943" t="s">
        <v>972</v>
      </c>
      <c r="AA1943">
        <v>1</v>
      </c>
      <c r="AB1943">
        <v>0</v>
      </c>
      <c r="AC1943" t="s">
        <v>1081</v>
      </c>
      <c r="AI1943">
        <v>42.0087078</v>
      </c>
      <c r="AJ1943" t="s">
        <v>972</v>
      </c>
      <c r="AL1943">
        <v>-107.90249986</v>
      </c>
      <c r="AN1943" t="s">
        <v>1447</v>
      </c>
      <c r="AO1943">
        <v>2.644092523980129</v>
      </c>
      <c r="AP1943" t="s">
        <v>1521</v>
      </c>
      <c r="AQ1943">
        <v>2015</v>
      </c>
      <c r="AR1943">
        <v>32</v>
      </c>
    </row>
    <row r="1944" spans="1:44">
      <c r="A1944" t="s">
        <v>44</v>
      </c>
      <c r="C1944" s="2">
        <v>42129</v>
      </c>
      <c r="D1944" t="s">
        <v>145</v>
      </c>
      <c r="E1944">
        <v>120</v>
      </c>
      <c r="F1944" t="s">
        <v>148</v>
      </c>
      <c r="G1944" t="s">
        <v>322</v>
      </c>
      <c r="H1944">
        <v>0.125</v>
      </c>
      <c r="I1944">
        <v>13</v>
      </c>
      <c r="J1944">
        <v>640</v>
      </c>
      <c r="K1944">
        <v>35</v>
      </c>
      <c r="L1944">
        <v>24</v>
      </c>
      <c r="M1944" t="s">
        <v>332</v>
      </c>
      <c r="N1944">
        <v>93</v>
      </c>
      <c r="O1944" t="s">
        <v>333</v>
      </c>
      <c r="P1944" t="s">
        <v>569</v>
      </c>
      <c r="Q1944" t="s">
        <v>909</v>
      </c>
      <c r="R1944" t="s">
        <v>954</v>
      </c>
      <c r="S1944" s="2">
        <v>42129</v>
      </c>
      <c r="T1944" t="s">
        <v>969</v>
      </c>
      <c r="U1944">
        <v>0</v>
      </c>
      <c r="V1944" t="s">
        <v>972</v>
      </c>
      <c r="AA1944">
        <v>1</v>
      </c>
      <c r="AB1944">
        <v>0</v>
      </c>
      <c r="AC1944" t="s">
        <v>1081</v>
      </c>
      <c r="AI1944">
        <v>42.00867732</v>
      </c>
      <c r="AJ1944" t="s">
        <v>972</v>
      </c>
      <c r="AL1944">
        <v>-107.88299075</v>
      </c>
      <c r="AN1944" t="s">
        <v>1448</v>
      </c>
      <c r="AO1944">
        <v>1.993797762364681</v>
      </c>
      <c r="AP1944" t="s">
        <v>1521</v>
      </c>
      <c r="AQ1944">
        <v>2015</v>
      </c>
      <c r="AR1944">
        <v>32</v>
      </c>
    </row>
    <row r="1945" spans="1:44">
      <c r="A1945" t="s">
        <v>44</v>
      </c>
      <c r="C1945" s="2">
        <v>42129</v>
      </c>
      <c r="D1945" t="s">
        <v>145</v>
      </c>
      <c r="E1945">
        <v>120</v>
      </c>
      <c r="F1945" t="s">
        <v>148</v>
      </c>
      <c r="G1945" t="s">
        <v>323</v>
      </c>
      <c r="H1945">
        <v>0.125</v>
      </c>
      <c r="I1945">
        <v>4</v>
      </c>
      <c r="J1945">
        <v>1280</v>
      </c>
      <c r="K1945">
        <v>26</v>
      </c>
      <c r="L1945">
        <v>24</v>
      </c>
      <c r="M1945" t="s">
        <v>332</v>
      </c>
      <c r="N1945">
        <v>93</v>
      </c>
      <c r="O1945" t="s">
        <v>333</v>
      </c>
      <c r="P1945" t="s">
        <v>571</v>
      </c>
      <c r="Q1945" t="s">
        <v>911</v>
      </c>
      <c r="R1945" t="s">
        <v>954</v>
      </c>
      <c r="S1945" s="2">
        <v>42129</v>
      </c>
      <c r="T1945" t="s">
        <v>969</v>
      </c>
      <c r="U1945">
        <v>0</v>
      </c>
      <c r="V1945" t="s">
        <v>972</v>
      </c>
      <c r="AA1945">
        <v>1</v>
      </c>
      <c r="AB1945">
        <v>0</v>
      </c>
      <c r="AC1945" t="s">
        <v>1082</v>
      </c>
      <c r="AI1945">
        <v>42.02314641</v>
      </c>
      <c r="AJ1945" t="s">
        <v>972</v>
      </c>
      <c r="AL1945">
        <v>-107.88297555</v>
      </c>
      <c r="AN1945" t="s">
        <v>1451</v>
      </c>
      <c r="AO1945">
        <v>2.902279956165104</v>
      </c>
      <c r="AP1945" t="s">
        <v>1521</v>
      </c>
      <c r="AQ1945">
        <v>2015</v>
      </c>
      <c r="AR1945">
        <v>32</v>
      </c>
    </row>
    <row r="1946" spans="1:44">
      <c r="A1946" t="s">
        <v>44</v>
      </c>
      <c r="C1946" s="2">
        <v>43782</v>
      </c>
      <c r="D1946" t="s">
        <v>81</v>
      </c>
      <c r="E1946">
        <v>60</v>
      </c>
      <c r="F1946" t="s">
        <v>156</v>
      </c>
      <c r="G1946" t="s">
        <v>300</v>
      </c>
      <c r="H1946">
        <v>0.1667</v>
      </c>
      <c r="I1946">
        <v>131840</v>
      </c>
      <c r="J1946">
        <v>640</v>
      </c>
      <c r="K1946">
        <v>36</v>
      </c>
      <c r="L1946">
        <v>20</v>
      </c>
      <c r="M1946" t="s">
        <v>332</v>
      </c>
      <c r="N1946">
        <v>92</v>
      </c>
      <c r="O1946" t="s">
        <v>333</v>
      </c>
      <c r="P1946" t="s">
        <v>519</v>
      </c>
      <c r="Q1946" t="s">
        <v>914</v>
      </c>
      <c r="R1946" t="s">
        <v>954</v>
      </c>
      <c r="S1946" s="2">
        <v>43782</v>
      </c>
      <c r="T1946" t="s">
        <v>969</v>
      </c>
      <c r="U1946">
        <v>0</v>
      </c>
      <c r="V1946" t="s">
        <v>972</v>
      </c>
      <c r="X1946">
        <v>0</v>
      </c>
      <c r="AA1946">
        <v>0</v>
      </c>
      <c r="AB1946">
        <v>1</v>
      </c>
      <c r="AC1946" t="s">
        <v>1049</v>
      </c>
      <c r="AG1946">
        <v>0</v>
      </c>
      <c r="AI1946">
        <v>41.66556302</v>
      </c>
      <c r="AJ1946" t="s">
        <v>972</v>
      </c>
      <c r="AL1946">
        <v>-107.71035911</v>
      </c>
      <c r="AN1946" t="s">
        <v>1456</v>
      </c>
      <c r="AO1946">
        <v>2.771206779525374</v>
      </c>
      <c r="AP1946" t="s">
        <v>1522</v>
      </c>
      <c r="AQ1946">
        <v>2019</v>
      </c>
      <c r="AR1946">
        <v>31</v>
      </c>
    </row>
    <row r="1947" spans="1:44">
      <c r="A1947" t="s">
        <v>44</v>
      </c>
      <c r="C1947" s="2">
        <v>43525</v>
      </c>
      <c r="D1947" t="s">
        <v>53</v>
      </c>
      <c r="E1947">
        <v>120</v>
      </c>
      <c r="F1947" t="s">
        <v>149</v>
      </c>
      <c r="G1947" t="s">
        <v>326</v>
      </c>
      <c r="H1947">
        <v>0.125</v>
      </c>
      <c r="I1947">
        <v>788</v>
      </c>
      <c r="J1947">
        <v>1247.19995117</v>
      </c>
      <c r="K1947">
        <v>30</v>
      </c>
      <c r="L1947">
        <v>20</v>
      </c>
      <c r="M1947" t="s">
        <v>332</v>
      </c>
      <c r="N1947">
        <v>91</v>
      </c>
      <c r="O1947" t="s">
        <v>333</v>
      </c>
      <c r="P1947" t="s">
        <v>574</v>
      </c>
      <c r="Q1947" t="s">
        <v>915</v>
      </c>
      <c r="R1947" t="s">
        <v>954</v>
      </c>
      <c r="S1947" s="2">
        <v>43525</v>
      </c>
      <c r="T1947" t="s">
        <v>969</v>
      </c>
      <c r="U1947">
        <v>0</v>
      </c>
      <c r="V1947" t="s">
        <v>972</v>
      </c>
      <c r="X1947">
        <v>0</v>
      </c>
      <c r="AA1947">
        <v>1</v>
      </c>
      <c r="AB1947">
        <v>0</v>
      </c>
      <c r="AC1947" t="s">
        <v>1085</v>
      </c>
      <c r="AG1947">
        <v>0</v>
      </c>
      <c r="AI1947">
        <v>41.67985674</v>
      </c>
      <c r="AJ1947" t="s">
        <v>972</v>
      </c>
      <c r="AL1947">
        <v>-107.69169685</v>
      </c>
      <c r="AN1947" t="s">
        <v>1457</v>
      </c>
      <c r="AO1947">
        <v>1.390465460377839</v>
      </c>
      <c r="AP1947" t="s">
        <v>1522</v>
      </c>
      <c r="AQ1947">
        <v>2019</v>
      </c>
      <c r="AR1947">
        <v>31</v>
      </c>
    </row>
    <row r="1948" spans="1:44">
      <c r="A1948" t="s">
        <v>44</v>
      </c>
      <c r="C1948" s="2">
        <v>43525</v>
      </c>
      <c r="D1948" t="s">
        <v>53</v>
      </c>
      <c r="E1948">
        <v>120</v>
      </c>
      <c r="F1948" t="s">
        <v>149</v>
      </c>
      <c r="G1948" t="s">
        <v>326</v>
      </c>
      <c r="H1948">
        <v>0.125</v>
      </c>
      <c r="I1948">
        <v>788</v>
      </c>
      <c r="J1948">
        <v>1247.19995117</v>
      </c>
      <c r="K1948">
        <v>30</v>
      </c>
      <c r="L1948">
        <v>20</v>
      </c>
      <c r="M1948" t="s">
        <v>332</v>
      </c>
      <c r="N1948">
        <v>91</v>
      </c>
      <c r="O1948" t="s">
        <v>333</v>
      </c>
      <c r="P1948" t="s">
        <v>574</v>
      </c>
      <c r="Q1948" t="s">
        <v>915</v>
      </c>
      <c r="R1948" t="s">
        <v>954</v>
      </c>
      <c r="S1948" s="2">
        <v>43525</v>
      </c>
      <c r="T1948" t="s">
        <v>969</v>
      </c>
      <c r="U1948">
        <v>0</v>
      </c>
      <c r="V1948" t="s">
        <v>972</v>
      </c>
      <c r="X1948">
        <v>0</v>
      </c>
      <c r="AA1948">
        <v>1</v>
      </c>
      <c r="AB1948">
        <v>0</v>
      </c>
      <c r="AC1948" t="s">
        <v>1085</v>
      </c>
      <c r="AG1948">
        <v>0</v>
      </c>
      <c r="AI1948">
        <v>41.67985674</v>
      </c>
      <c r="AJ1948" t="s">
        <v>972</v>
      </c>
      <c r="AL1948">
        <v>-107.69169685</v>
      </c>
      <c r="AN1948" t="s">
        <v>1457</v>
      </c>
      <c r="AO1948">
        <v>1.390465460377839</v>
      </c>
      <c r="AP1948" t="s">
        <v>1522</v>
      </c>
      <c r="AQ1948">
        <v>2019</v>
      </c>
      <c r="AR1948">
        <v>31</v>
      </c>
    </row>
    <row r="1949" spans="1:44">
      <c r="A1949" t="s">
        <v>44</v>
      </c>
      <c r="C1949" s="2">
        <v>43525</v>
      </c>
      <c r="D1949" t="s">
        <v>53</v>
      </c>
      <c r="E1949">
        <v>120</v>
      </c>
      <c r="F1949" t="s">
        <v>149</v>
      </c>
      <c r="G1949" t="s">
        <v>326</v>
      </c>
      <c r="H1949">
        <v>0.125</v>
      </c>
      <c r="I1949">
        <v>788</v>
      </c>
      <c r="J1949">
        <v>1247.19995117</v>
      </c>
      <c r="K1949">
        <v>30</v>
      </c>
      <c r="L1949">
        <v>20</v>
      </c>
      <c r="M1949" t="s">
        <v>332</v>
      </c>
      <c r="N1949">
        <v>91</v>
      </c>
      <c r="O1949" t="s">
        <v>333</v>
      </c>
      <c r="P1949" t="s">
        <v>574</v>
      </c>
      <c r="Q1949" t="s">
        <v>915</v>
      </c>
      <c r="R1949" t="s">
        <v>954</v>
      </c>
      <c r="S1949" s="2">
        <v>43525</v>
      </c>
      <c r="T1949" t="s">
        <v>969</v>
      </c>
      <c r="U1949">
        <v>0</v>
      </c>
      <c r="V1949" t="s">
        <v>972</v>
      </c>
      <c r="X1949">
        <v>0</v>
      </c>
      <c r="AA1949">
        <v>1</v>
      </c>
      <c r="AB1949">
        <v>0</v>
      </c>
      <c r="AC1949" t="s">
        <v>1085</v>
      </c>
      <c r="AG1949">
        <v>0</v>
      </c>
      <c r="AI1949">
        <v>41.67985674</v>
      </c>
      <c r="AJ1949" t="s">
        <v>972</v>
      </c>
      <c r="AL1949">
        <v>-107.69169685</v>
      </c>
      <c r="AN1949" t="s">
        <v>1457</v>
      </c>
      <c r="AO1949">
        <v>1.390465460377839</v>
      </c>
      <c r="AP1949" t="s">
        <v>1522</v>
      </c>
      <c r="AQ1949">
        <v>2019</v>
      </c>
      <c r="AR1949">
        <v>31</v>
      </c>
    </row>
    <row r="1950" spans="1:44">
      <c r="A1950" t="s">
        <v>44</v>
      </c>
      <c r="C1950" s="2">
        <v>43525</v>
      </c>
      <c r="D1950" t="s">
        <v>53</v>
      </c>
      <c r="E1950">
        <v>120</v>
      </c>
      <c r="F1950" t="s">
        <v>149</v>
      </c>
      <c r="G1950" t="s">
        <v>326</v>
      </c>
      <c r="H1950">
        <v>0.125</v>
      </c>
      <c r="I1950">
        <v>788</v>
      </c>
      <c r="J1950">
        <v>1247.19995117</v>
      </c>
      <c r="K1950">
        <v>34</v>
      </c>
      <c r="L1950">
        <v>20</v>
      </c>
      <c r="M1950" t="s">
        <v>332</v>
      </c>
      <c r="N1950">
        <v>91</v>
      </c>
      <c r="O1950" t="s">
        <v>333</v>
      </c>
      <c r="P1950" t="s">
        <v>574</v>
      </c>
      <c r="Q1950" t="s">
        <v>915</v>
      </c>
      <c r="R1950" t="s">
        <v>954</v>
      </c>
      <c r="S1950" s="2">
        <v>43525</v>
      </c>
      <c r="T1950" t="s">
        <v>969</v>
      </c>
      <c r="U1950">
        <v>0</v>
      </c>
      <c r="V1950" t="s">
        <v>972</v>
      </c>
      <c r="X1950">
        <v>0</v>
      </c>
      <c r="AA1950">
        <v>1</v>
      </c>
      <c r="AB1950">
        <v>0</v>
      </c>
      <c r="AC1950" t="s">
        <v>1085</v>
      </c>
      <c r="AG1950">
        <v>0</v>
      </c>
      <c r="AI1950">
        <v>41.66501786</v>
      </c>
      <c r="AJ1950" t="s">
        <v>972</v>
      </c>
      <c r="AL1950">
        <v>-107.63450457</v>
      </c>
      <c r="AN1950" t="s">
        <v>1458</v>
      </c>
      <c r="AO1950">
        <v>2.838122295263671</v>
      </c>
      <c r="AP1950" t="s">
        <v>1523</v>
      </c>
      <c r="AQ1950">
        <v>2019</v>
      </c>
      <c r="AR1950">
        <v>31</v>
      </c>
    </row>
    <row r="1951" spans="1:44">
      <c r="A1951" t="s">
        <v>44</v>
      </c>
      <c r="C1951" s="2">
        <v>43277</v>
      </c>
      <c r="D1951" t="s">
        <v>144</v>
      </c>
      <c r="E1951">
        <v>120</v>
      </c>
      <c r="F1951" t="s">
        <v>149</v>
      </c>
      <c r="G1951" t="s">
        <v>327</v>
      </c>
      <c r="H1951">
        <v>0.125</v>
      </c>
      <c r="I1951">
        <v>351</v>
      </c>
      <c r="J1951">
        <v>1920</v>
      </c>
      <c r="K1951">
        <v>28</v>
      </c>
      <c r="L1951">
        <v>20</v>
      </c>
      <c r="M1951" t="s">
        <v>332</v>
      </c>
      <c r="N1951">
        <v>91</v>
      </c>
      <c r="O1951" t="s">
        <v>333</v>
      </c>
      <c r="P1951" t="s">
        <v>575</v>
      </c>
      <c r="Q1951" t="s">
        <v>916</v>
      </c>
      <c r="R1951" t="s">
        <v>954</v>
      </c>
      <c r="S1951" s="2">
        <v>43277</v>
      </c>
      <c r="T1951" t="s">
        <v>969</v>
      </c>
      <c r="U1951">
        <v>0</v>
      </c>
      <c r="V1951" t="s">
        <v>972</v>
      </c>
      <c r="X1951">
        <v>0</v>
      </c>
      <c r="AA1951">
        <v>1</v>
      </c>
      <c r="AB1951">
        <v>0</v>
      </c>
      <c r="AC1951" t="s">
        <v>1086</v>
      </c>
      <c r="AG1951">
        <v>0</v>
      </c>
      <c r="AI1951">
        <v>41.67961276</v>
      </c>
      <c r="AJ1951" t="s">
        <v>972</v>
      </c>
      <c r="AL1951">
        <v>-107.653884</v>
      </c>
      <c r="AN1951" t="s">
        <v>1459</v>
      </c>
      <c r="AO1951">
        <v>1.41657833169508</v>
      </c>
      <c r="AP1951" t="s">
        <v>1523</v>
      </c>
      <c r="AQ1951">
        <v>2018</v>
      </c>
      <c r="AR1951">
        <v>31</v>
      </c>
    </row>
    <row r="1952" spans="1:44">
      <c r="A1952" t="s">
        <v>44</v>
      </c>
      <c r="C1952" s="2">
        <v>43277</v>
      </c>
      <c r="D1952" t="s">
        <v>144</v>
      </c>
      <c r="E1952">
        <v>120</v>
      </c>
      <c r="F1952" t="s">
        <v>149</v>
      </c>
      <c r="G1952" t="s">
        <v>327</v>
      </c>
      <c r="H1952">
        <v>0.125</v>
      </c>
      <c r="I1952">
        <v>351</v>
      </c>
      <c r="J1952">
        <v>1920</v>
      </c>
      <c r="K1952">
        <v>32</v>
      </c>
      <c r="L1952">
        <v>20</v>
      </c>
      <c r="M1952" t="s">
        <v>332</v>
      </c>
      <c r="N1952">
        <v>91</v>
      </c>
      <c r="O1952" t="s">
        <v>333</v>
      </c>
      <c r="P1952" t="s">
        <v>575</v>
      </c>
      <c r="Q1952" t="s">
        <v>916</v>
      </c>
      <c r="R1952" t="s">
        <v>954</v>
      </c>
      <c r="S1952" s="2">
        <v>43277</v>
      </c>
      <c r="T1952" t="s">
        <v>969</v>
      </c>
      <c r="U1952">
        <v>0</v>
      </c>
      <c r="V1952" t="s">
        <v>972</v>
      </c>
      <c r="X1952">
        <v>0</v>
      </c>
      <c r="AA1952">
        <v>1</v>
      </c>
      <c r="AB1952">
        <v>0</v>
      </c>
      <c r="AC1952" t="s">
        <v>1086</v>
      </c>
      <c r="AG1952">
        <v>0</v>
      </c>
      <c r="AI1952">
        <v>41.66529997</v>
      </c>
      <c r="AJ1952" t="s">
        <v>972</v>
      </c>
      <c r="AL1952">
        <v>-107.67296592</v>
      </c>
      <c r="AN1952" t="s">
        <v>1460</v>
      </c>
      <c r="AO1952">
        <v>2.002805136529593</v>
      </c>
      <c r="AP1952" t="s">
        <v>1524</v>
      </c>
      <c r="AQ1952">
        <v>2018</v>
      </c>
      <c r="AR1952">
        <v>31</v>
      </c>
    </row>
    <row r="1953" spans="1:44">
      <c r="A1953" t="s">
        <v>44</v>
      </c>
      <c r="C1953" s="2">
        <v>42928</v>
      </c>
      <c r="D1953" t="s">
        <v>65</v>
      </c>
      <c r="E1953">
        <v>60</v>
      </c>
      <c r="F1953" t="s">
        <v>156</v>
      </c>
      <c r="G1953" t="s">
        <v>321</v>
      </c>
      <c r="H1953">
        <v>0.1667</v>
      </c>
      <c r="I1953">
        <v>251</v>
      </c>
      <c r="J1953">
        <v>640</v>
      </c>
      <c r="K1953">
        <v>16</v>
      </c>
      <c r="L1953">
        <v>20</v>
      </c>
      <c r="M1953" t="s">
        <v>332</v>
      </c>
      <c r="N1953">
        <v>91</v>
      </c>
      <c r="O1953" t="s">
        <v>333</v>
      </c>
      <c r="P1953" t="s">
        <v>576</v>
      </c>
      <c r="Q1953" t="s">
        <v>917</v>
      </c>
      <c r="R1953" t="s">
        <v>954</v>
      </c>
      <c r="S1953" s="2">
        <v>42928</v>
      </c>
      <c r="T1953" t="s">
        <v>969</v>
      </c>
      <c r="U1953">
        <v>0</v>
      </c>
      <c r="V1953" t="s">
        <v>972</v>
      </c>
      <c r="X1953">
        <v>0</v>
      </c>
      <c r="AA1953">
        <v>0</v>
      </c>
      <c r="AB1953">
        <v>0</v>
      </c>
      <c r="AC1953" t="s">
        <v>1080</v>
      </c>
      <c r="AG1953">
        <v>0</v>
      </c>
      <c r="AI1953">
        <v>41.70846705</v>
      </c>
      <c r="AJ1953" t="s">
        <v>972</v>
      </c>
      <c r="AL1953">
        <v>-107.6538687</v>
      </c>
      <c r="AN1953" t="s">
        <v>1461</v>
      </c>
      <c r="AO1953">
        <v>1.390113526414898</v>
      </c>
      <c r="AP1953" t="s">
        <v>1519</v>
      </c>
      <c r="AQ1953">
        <v>2017</v>
      </c>
      <c r="AR1953">
        <v>31</v>
      </c>
    </row>
    <row r="1954" spans="1:44">
      <c r="A1954" t="s">
        <v>44</v>
      </c>
      <c r="C1954" s="2">
        <v>42675</v>
      </c>
      <c r="D1954" t="s">
        <v>146</v>
      </c>
      <c r="E1954">
        <v>120</v>
      </c>
      <c r="F1954" t="s">
        <v>149</v>
      </c>
      <c r="G1954" t="s">
        <v>324</v>
      </c>
      <c r="H1954">
        <v>0.125</v>
      </c>
      <c r="I1954">
        <v>70</v>
      </c>
      <c r="J1954">
        <v>1829.06005859</v>
      </c>
      <c r="K1954">
        <v>12</v>
      </c>
      <c r="L1954">
        <v>20</v>
      </c>
      <c r="M1954" t="s">
        <v>332</v>
      </c>
      <c r="N1954">
        <v>92</v>
      </c>
      <c r="O1954" t="s">
        <v>333</v>
      </c>
      <c r="P1954" t="s">
        <v>577</v>
      </c>
      <c r="Q1954" t="s">
        <v>918</v>
      </c>
      <c r="R1954" t="s">
        <v>954</v>
      </c>
      <c r="S1954" s="2">
        <v>42675</v>
      </c>
      <c r="T1954" t="s">
        <v>969</v>
      </c>
      <c r="U1954">
        <v>0</v>
      </c>
      <c r="V1954" t="s">
        <v>972</v>
      </c>
      <c r="X1954">
        <v>0</v>
      </c>
      <c r="AA1954">
        <v>1</v>
      </c>
      <c r="AB1954">
        <v>0</v>
      </c>
      <c r="AC1954" t="s">
        <v>1083</v>
      </c>
      <c r="AG1954">
        <v>0</v>
      </c>
      <c r="AI1954">
        <v>41.72342044</v>
      </c>
      <c r="AJ1954" t="s">
        <v>972</v>
      </c>
      <c r="AL1954">
        <v>-107.71049652</v>
      </c>
      <c r="AN1954" t="s">
        <v>1462</v>
      </c>
      <c r="AO1954">
        <v>2.793155123567327</v>
      </c>
      <c r="AP1954" t="s">
        <v>1521</v>
      </c>
      <c r="AQ1954">
        <v>2016</v>
      </c>
      <c r="AR1954">
        <v>31</v>
      </c>
    </row>
    <row r="1955" spans="1:44">
      <c r="A1955" t="s">
        <v>44</v>
      </c>
      <c r="C1955" s="2">
        <v>42675</v>
      </c>
      <c r="D1955" t="s">
        <v>146</v>
      </c>
      <c r="E1955">
        <v>120</v>
      </c>
      <c r="F1955" t="s">
        <v>149</v>
      </c>
      <c r="G1955" t="s">
        <v>324</v>
      </c>
      <c r="H1955">
        <v>0.125</v>
      </c>
      <c r="I1955">
        <v>70</v>
      </c>
      <c r="J1955">
        <v>1829.06005859</v>
      </c>
      <c r="K1955">
        <v>12</v>
      </c>
      <c r="L1955">
        <v>20</v>
      </c>
      <c r="M1955" t="s">
        <v>332</v>
      </c>
      <c r="N1955">
        <v>92</v>
      </c>
      <c r="O1955" t="s">
        <v>333</v>
      </c>
      <c r="P1955" t="s">
        <v>577</v>
      </c>
      <c r="Q1955" t="s">
        <v>918</v>
      </c>
      <c r="R1955" t="s">
        <v>954</v>
      </c>
      <c r="S1955" s="2">
        <v>42675</v>
      </c>
      <c r="T1955" t="s">
        <v>969</v>
      </c>
      <c r="U1955">
        <v>0</v>
      </c>
      <c r="V1955" t="s">
        <v>972</v>
      </c>
      <c r="X1955">
        <v>0</v>
      </c>
      <c r="AA1955">
        <v>1</v>
      </c>
      <c r="AB1955">
        <v>0</v>
      </c>
      <c r="AC1955" t="s">
        <v>1083</v>
      </c>
      <c r="AG1955">
        <v>0</v>
      </c>
      <c r="AI1955">
        <v>41.72342044</v>
      </c>
      <c r="AJ1955" t="s">
        <v>972</v>
      </c>
      <c r="AL1955">
        <v>-107.71049652</v>
      </c>
      <c r="AN1955" t="s">
        <v>1462</v>
      </c>
      <c r="AO1955">
        <v>2.793155123567327</v>
      </c>
      <c r="AP1955" t="s">
        <v>1521</v>
      </c>
      <c r="AQ1955">
        <v>2016</v>
      </c>
      <c r="AR1955">
        <v>31</v>
      </c>
    </row>
    <row r="1956" spans="1:44">
      <c r="A1956" t="s">
        <v>44</v>
      </c>
      <c r="C1956" s="2">
        <v>42675</v>
      </c>
      <c r="D1956" t="s">
        <v>146</v>
      </c>
      <c r="E1956">
        <v>120</v>
      </c>
      <c r="F1956" t="s">
        <v>149</v>
      </c>
      <c r="G1956" t="s">
        <v>324</v>
      </c>
      <c r="H1956">
        <v>0.125</v>
      </c>
      <c r="I1956">
        <v>70</v>
      </c>
      <c r="J1956">
        <v>1829.06005859</v>
      </c>
      <c r="K1956">
        <v>12</v>
      </c>
      <c r="L1956">
        <v>20</v>
      </c>
      <c r="M1956" t="s">
        <v>332</v>
      </c>
      <c r="N1956">
        <v>92</v>
      </c>
      <c r="O1956" t="s">
        <v>333</v>
      </c>
      <c r="P1956" t="s">
        <v>577</v>
      </c>
      <c r="Q1956" t="s">
        <v>918</v>
      </c>
      <c r="R1956" t="s">
        <v>954</v>
      </c>
      <c r="S1956" s="2">
        <v>42675</v>
      </c>
      <c r="T1956" t="s">
        <v>969</v>
      </c>
      <c r="U1956">
        <v>0</v>
      </c>
      <c r="V1956" t="s">
        <v>972</v>
      </c>
      <c r="X1956">
        <v>0</v>
      </c>
      <c r="AA1956">
        <v>1</v>
      </c>
      <c r="AB1956">
        <v>0</v>
      </c>
      <c r="AC1956" t="s">
        <v>1083</v>
      </c>
      <c r="AG1956">
        <v>0</v>
      </c>
      <c r="AI1956">
        <v>41.72342044</v>
      </c>
      <c r="AJ1956" t="s">
        <v>972</v>
      </c>
      <c r="AL1956">
        <v>-107.71049652</v>
      </c>
      <c r="AN1956" t="s">
        <v>1462</v>
      </c>
      <c r="AO1956">
        <v>2.793155123567327</v>
      </c>
      <c r="AP1956" t="s">
        <v>1521</v>
      </c>
      <c r="AQ1956">
        <v>2016</v>
      </c>
      <c r="AR1956">
        <v>31</v>
      </c>
    </row>
    <row r="1957" spans="1:44">
      <c r="A1957" t="s">
        <v>44</v>
      </c>
      <c r="C1957" s="2">
        <v>42675</v>
      </c>
      <c r="D1957" t="s">
        <v>146</v>
      </c>
      <c r="E1957">
        <v>120</v>
      </c>
      <c r="F1957" t="s">
        <v>149</v>
      </c>
      <c r="G1957" t="s">
        <v>324</v>
      </c>
      <c r="H1957">
        <v>0.125</v>
      </c>
      <c r="I1957">
        <v>70</v>
      </c>
      <c r="J1957">
        <v>1829.06005859</v>
      </c>
      <c r="K1957">
        <v>12</v>
      </c>
      <c r="L1957">
        <v>20</v>
      </c>
      <c r="M1957" t="s">
        <v>332</v>
      </c>
      <c r="N1957">
        <v>92</v>
      </c>
      <c r="O1957" t="s">
        <v>333</v>
      </c>
      <c r="P1957" t="s">
        <v>577</v>
      </c>
      <c r="Q1957" t="s">
        <v>918</v>
      </c>
      <c r="R1957" t="s">
        <v>954</v>
      </c>
      <c r="S1957" s="2">
        <v>42675</v>
      </c>
      <c r="T1957" t="s">
        <v>969</v>
      </c>
      <c r="U1957">
        <v>0</v>
      </c>
      <c r="V1957" t="s">
        <v>972</v>
      </c>
      <c r="X1957">
        <v>0</v>
      </c>
      <c r="AA1957">
        <v>1</v>
      </c>
      <c r="AB1957">
        <v>0</v>
      </c>
      <c r="AC1957" t="s">
        <v>1083</v>
      </c>
      <c r="AG1957">
        <v>0</v>
      </c>
      <c r="AI1957">
        <v>41.72342044</v>
      </c>
      <c r="AJ1957" t="s">
        <v>972</v>
      </c>
      <c r="AL1957">
        <v>-107.71049652</v>
      </c>
      <c r="AN1957" t="s">
        <v>1462</v>
      </c>
      <c r="AO1957">
        <v>2.793155123567327</v>
      </c>
      <c r="AP1957" t="s">
        <v>1521</v>
      </c>
      <c r="AQ1957">
        <v>2016</v>
      </c>
      <c r="AR1957">
        <v>31</v>
      </c>
    </row>
    <row r="1958" spans="1:44">
      <c r="A1958" t="s">
        <v>44</v>
      </c>
      <c r="C1958" s="2">
        <v>41765</v>
      </c>
      <c r="D1958" t="s">
        <v>147</v>
      </c>
      <c r="E1958">
        <v>120</v>
      </c>
      <c r="F1958" t="s">
        <v>148</v>
      </c>
      <c r="G1958" t="s">
        <v>328</v>
      </c>
      <c r="H1958">
        <v>0.1667</v>
      </c>
      <c r="I1958">
        <v>36</v>
      </c>
      <c r="J1958">
        <v>640</v>
      </c>
      <c r="K1958">
        <v>24</v>
      </c>
      <c r="L1958">
        <v>20</v>
      </c>
      <c r="M1958" t="s">
        <v>332</v>
      </c>
      <c r="N1958">
        <v>92</v>
      </c>
      <c r="O1958" t="s">
        <v>333</v>
      </c>
      <c r="P1958" t="s">
        <v>578</v>
      </c>
      <c r="Q1958" t="s">
        <v>919</v>
      </c>
      <c r="R1958" t="s">
        <v>954</v>
      </c>
      <c r="S1958" s="2">
        <v>41765</v>
      </c>
      <c r="T1958" t="s">
        <v>969</v>
      </c>
      <c r="U1958">
        <v>0</v>
      </c>
      <c r="V1958" t="s">
        <v>972</v>
      </c>
      <c r="AA1958">
        <v>1</v>
      </c>
      <c r="AB1958">
        <v>0</v>
      </c>
      <c r="AC1958" t="s">
        <v>1087</v>
      </c>
      <c r="AI1958">
        <v>41.69452415</v>
      </c>
      <c r="AJ1958" t="s">
        <v>972</v>
      </c>
      <c r="AL1958">
        <v>-107.71042018</v>
      </c>
      <c r="AN1958" t="s">
        <v>1463</v>
      </c>
      <c r="AO1958">
        <v>1.936867671887876</v>
      </c>
      <c r="AP1958" t="s">
        <v>1526</v>
      </c>
      <c r="AQ1958">
        <v>2014</v>
      </c>
      <c r="AR1958">
        <v>31</v>
      </c>
    </row>
    <row r="1959" spans="1:44">
      <c r="A1959" t="s">
        <v>44</v>
      </c>
      <c r="C1959" s="2">
        <v>41765</v>
      </c>
      <c r="D1959" t="s">
        <v>147</v>
      </c>
      <c r="E1959">
        <v>120</v>
      </c>
      <c r="F1959" t="s">
        <v>148</v>
      </c>
      <c r="G1959" t="s">
        <v>305</v>
      </c>
      <c r="H1959">
        <v>0.1667</v>
      </c>
      <c r="I1959">
        <v>31</v>
      </c>
      <c r="J1959">
        <v>2524.37988281</v>
      </c>
      <c r="K1959">
        <v>18</v>
      </c>
      <c r="L1959">
        <v>20</v>
      </c>
      <c r="M1959" t="s">
        <v>332</v>
      </c>
      <c r="N1959">
        <v>91</v>
      </c>
      <c r="O1959" t="s">
        <v>333</v>
      </c>
      <c r="P1959" t="s">
        <v>579</v>
      </c>
      <c r="Q1959" t="s">
        <v>920</v>
      </c>
      <c r="R1959" t="s">
        <v>954</v>
      </c>
      <c r="S1959" s="2">
        <v>41765</v>
      </c>
      <c r="T1959" t="s">
        <v>969</v>
      </c>
      <c r="U1959">
        <v>0</v>
      </c>
      <c r="V1959" t="s">
        <v>972</v>
      </c>
      <c r="AA1959">
        <v>1</v>
      </c>
      <c r="AB1959">
        <v>0</v>
      </c>
      <c r="AC1959" t="s">
        <v>1059</v>
      </c>
      <c r="AI1959">
        <v>41.70867291</v>
      </c>
      <c r="AJ1959" t="s">
        <v>972</v>
      </c>
      <c r="AL1959">
        <v>-107.69174264</v>
      </c>
      <c r="AN1959" t="s">
        <v>1464</v>
      </c>
      <c r="AO1959">
        <v>1.387092629421098</v>
      </c>
      <c r="AP1959" t="s">
        <v>1521</v>
      </c>
      <c r="AQ1959">
        <v>2014</v>
      </c>
      <c r="AR1959">
        <v>31</v>
      </c>
    </row>
    <row r="1960" spans="1:44">
      <c r="A1960" t="s">
        <v>44</v>
      </c>
      <c r="C1960" s="2">
        <v>41765</v>
      </c>
      <c r="D1960" t="s">
        <v>147</v>
      </c>
      <c r="E1960">
        <v>120</v>
      </c>
      <c r="F1960" t="s">
        <v>148</v>
      </c>
      <c r="G1960" t="s">
        <v>305</v>
      </c>
      <c r="H1960">
        <v>0.1667</v>
      </c>
      <c r="I1960">
        <v>31</v>
      </c>
      <c r="J1960">
        <v>2524.37988281</v>
      </c>
      <c r="K1960">
        <v>22</v>
      </c>
      <c r="L1960">
        <v>20</v>
      </c>
      <c r="M1960" t="s">
        <v>332</v>
      </c>
      <c r="N1960">
        <v>91</v>
      </c>
      <c r="O1960" t="s">
        <v>333</v>
      </c>
      <c r="P1960" t="s">
        <v>579</v>
      </c>
      <c r="Q1960" t="s">
        <v>920</v>
      </c>
      <c r="R1960" t="s">
        <v>954</v>
      </c>
      <c r="S1960" s="2">
        <v>41765</v>
      </c>
      <c r="T1960" t="s">
        <v>969</v>
      </c>
      <c r="U1960">
        <v>0</v>
      </c>
      <c r="V1960" t="s">
        <v>972</v>
      </c>
      <c r="AA1960">
        <v>1</v>
      </c>
      <c r="AB1960">
        <v>0</v>
      </c>
      <c r="AC1960" t="s">
        <v>1059</v>
      </c>
      <c r="AI1960">
        <v>41.69373862</v>
      </c>
      <c r="AJ1960" t="s">
        <v>972</v>
      </c>
      <c r="AL1960">
        <v>-107.63467235</v>
      </c>
      <c r="AN1960" t="s">
        <v>1465</v>
      </c>
      <c r="AO1960">
        <v>1.982605464320778</v>
      </c>
      <c r="AP1960" t="s">
        <v>1520</v>
      </c>
      <c r="AQ1960">
        <v>2014</v>
      </c>
      <c r="AR1960">
        <v>31</v>
      </c>
    </row>
    <row r="1961" spans="1:44">
      <c r="A1961" t="s">
        <v>44</v>
      </c>
      <c r="C1961" s="2">
        <v>43663</v>
      </c>
      <c r="D1961" t="s">
        <v>136</v>
      </c>
      <c r="E1961">
        <v>60</v>
      </c>
      <c r="F1961" t="s">
        <v>156</v>
      </c>
      <c r="G1961" t="s">
        <v>292</v>
      </c>
      <c r="H1961">
        <v>0.1667</v>
      </c>
      <c r="I1961">
        <v>1</v>
      </c>
      <c r="J1961">
        <v>640</v>
      </c>
      <c r="K1961">
        <v>36</v>
      </c>
      <c r="L1961">
        <v>15</v>
      </c>
      <c r="M1961" t="s">
        <v>332</v>
      </c>
      <c r="N1961">
        <v>111</v>
      </c>
      <c r="O1961" t="s">
        <v>333</v>
      </c>
      <c r="P1961" t="s">
        <v>560</v>
      </c>
      <c r="Q1961" t="s">
        <v>900</v>
      </c>
      <c r="R1961" t="s">
        <v>954</v>
      </c>
      <c r="S1961" s="2">
        <v>43663</v>
      </c>
      <c r="T1961" t="s">
        <v>969</v>
      </c>
      <c r="U1961">
        <v>0</v>
      </c>
      <c r="V1961" t="s">
        <v>972</v>
      </c>
      <c r="X1961">
        <v>0</v>
      </c>
      <c r="AA1961">
        <v>0</v>
      </c>
      <c r="AB1961">
        <v>1</v>
      </c>
      <c r="AC1961" t="s">
        <v>1038</v>
      </c>
      <c r="AG1961">
        <v>0</v>
      </c>
      <c r="AI1961">
        <v>41.2378881</v>
      </c>
      <c r="AJ1961" t="s">
        <v>972</v>
      </c>
      <c r="AL1961">
        <v>-109.87628309</v>
      </c>
      <c r="AN1961" t="s">
        <v>1435</v>
      </c>
      <c r="AO1961">
        <v>1.122410834906757</v>
      </c>
      <c r="AP1961" t="s">
        <v>1523</v>
      </c>
      <c r="AQ1961">
        <v>2019</v>
      </c>
      <c r="AR1961">
        <v>85</v>
      </c>
    </row>
    <row r="1962" spans="1:44">
      <c r="A1962" t="s">
        <v>44</v>
      </c>
      <c r="C1962" s="2">
        <v>41947</v>
      </c>
      <c r="D1962" t="s">
        <v>141</v>
      </c>
      <c r="E1962">
        <v>120</v>
      </c>
      <c r="F1962" t="s">
        <v>148</v>
      </c>
      <c r="G1962" t="s">
        <v>316</v>
      </c>
      <c r="H1962">
        <v>0.125</v>
      </c>
      <c r="I1962">
        <v>60</v>
      </c>
      <c r="J1962">
        <v>1067.04003906</v>
      </c>
      <c r="K1962">
        <v>6</v>
      </c>
      <c r="L1962">
        <v>12</v>
      </c>
      <c r="M1962" t="s">
        <v>332</v>
      </c>
      <c r="N1962">
        <v>90</v>
      </c>
      <c r="O1962" t="s">
        <v>333</v>
      </c>
      <c r="P1962" t="s">
        <v>555</v>
      </c>
      <c r="Q1962" t="s">
        <v>895</v>
      </c>
      <c r="R1962" t="s">
        <v>954</v>
      </c>
      <c r="S1962" s="2">
        <v>41947</v>
      </c>
      <c r="T1962" t="s">
        <v>970</v>
      </c>
      <c r="U1962">
        <v>0</v>
      </c>
      <c r="V1962" t="s">
        <v>972</v>
      </c>
      <c r="X1962">
        <v>0</v>
      </c>
      <c r="AA1962">
        <v>1</v>
      </c>
      <c r="AB1962">
        <v>0</v>
      </c>
      <c r="AC1962" t="s">
        <v>1074</v>
      </c>
      <c r="AG1962">
        <v>0</v>
      </c>
      <c r="AI1962">
        <v>41.04000369</v>
      </c>
      <c r="AJ1962" t="s">
        <v>972</v>
      </c>
      <c r="AL1962">
        <v>-107.56424358</v>
      </c>
      <c r="AN1962" t="s">
        <v>1423</v>
      </c>
      <c r="AO1962">
        <v>2.435834120182093</v>
      </c>
      <c r="AP1962" t="s">
        <v>1523</v>
      </c>
      <c r="AQ1962">
        <v>2014</v>
      </c>
      <c r="AR1962">
        <v>30</v>
      </c>
    </row>
    <row r="1963" spans="1:44">
      <c r="A1963" t="s">
        <v>44</v>
      </c>
      <c r="C1963" s="2">
        <v>41947</v>
      </c>
      <c r="D1963" t="s">
        <v>141</v>
      </c>
      <c r="E1963">
        <v>120</v>
      </c>
      <c r="F1963" t="s">
        <v>148</v>
      </c>
      <c r="G1963" t="s">
        <v>317</v>
      </c>
      <c r="H1963">
        <v>0.125</v>
      </c>
      <c r="I1963">
        <v>60</v>
      </c>
      <c r="J1963">
        <v>1600.78002929</v>
      </c>
      <c r="K1963">
        <v>1</v>
      </c>
      <c r="L1963">
        <v>12</v>
      </c>
      <c r="M1963" t="s">
        <v>332</v>
      </c>
      <c r="N1963">
        <v>91</v>
      </c>
      <c r="O1963" t="s">
        <v>333</v>
      </c>
      <c r="P1963" t="s">
        <v>556</v>
      </c>
      <c r="Q1963" t="s">
        <v>896</v>
      </c>
      <c r="R1963" t="s">
        <v>954</v>
      </c>
      <c r="S1963" s="2">
        <v>41947</v>
      </c>
      <c r="T1963" t="s">
        <v>970</v>
      </c>
      <c r="U1963">
        <v>0</v>
      </c>
      <c r="V1963" t="s">
        <v>972</v>
      </c>
      <c r="X1963">
        <v>0</v>
      </c>
      <c r="AA1963">
        <v>1</v>
      </c>
      <c r="AB1963">
        <v>0</v>
      </c>
      <c r="AC1963" t="s">
        <v>1075</v>
      </c>
      <c r="AG1963">
        <v>0</v>
      </c>
      <c r="AI1963">
        <v>41.03993118</v>
      </c>
      <c r="AJ1963" t="s">
        <v>972</v>
      </c>
      <c r="AL1963">
        <v>-107.58321849</v>
      </c>
      <c r="AN1963" t="s">
        <v>1424</v>
      </c>
      <c r="AO1963">
        <v>1.582955489258588</v>
      </c>
      <c r="AP1963" t="s">
        <v>1523</v>
      </c>
      <c r="AQ1963">
        <v>2014</v>
      </c>
      <c r="AR1963">
        <v>30</v>
      </c>
    </row>
    <row r="1964" spans="1:44">
      <c r="A1964" t="s">
        <v>44</v>
      </c>
      <c r="C1964" s="2">
        <v>41947</v>
      </c>
      <c r="D1964" t="s">
        <v>141</v>
      </c>
      <c r="E1964">
        <v>120</v>
      </c>
      <c r="F1964" t="s">
        <v>148</v>
      </c>
      <c r="G1964" t="s">
        <v>317</v>
      </c>
      <c r="H1964">
        <v>0.125</v>
      </c>
      <c r="I1964">
        <v>60</v>
      </c>
      <c r="J1964">
        <v>1600.78002929</v>
      </c>
      <c r="K1964">
        <v>2</v>
      </c>
      <c r="L1964">
        <v>12</v>
      </c>
      <c r="M1964" t="s">
        <v>332</v>
      </c>
      <c r="N1964">
        <v>91</v>
      </c>
      <c r="O1964" t="s">
        <v>333</v>
      </c>
      <c r="P1964" t="s">
        <v>556</v>
      </c>
      <c r="Q1964" t="s">
        <v>896</v>
      </c>
      <c r="R1964" t="s">
        <v>954</v>
      </c>
      <c r="S1964" s="2">
        <v>41947</v>
      </c>
      <c r="T1964" t="s">
        <v>970</v>
      </c>
      <c r="U1964">
        <v>0</v>
      </c>
      <c r="V1964" t="s">
        <v>972</v>
      </c>
      <c r="X1964">
        <v>0</v>
      </c>
      <c r="AA1964">
        <v>1</v>
      </c>
      <c r="AB1964">
        <v>0</v>
      </c>
      <c r="AC1964" t="s">
        <v>1075</v>
      </c>
      <c r="AG1964">
        <v>0</v>
      </c>
      <c r="AI1964">
        <v>41.03977092</v>
      </c>
      <c r="AJ1964" t="s">
        <v>972</v>
      </c>
      <c r="AL1964">
        <v>-107.60236125</v>
      </c>
      <c r="AN1964" t="s">
        <v>1425</v>
      </c>
      <c r="AO1964">
        <v>1.025697223034446</v>
      </c>
      <c r="AP1964" t="s">
        <v>1523</v>
      </c>
      <c r="AQ1964">
        <v>2014</v>
      </c>
      <c r="AR1964">
        <v>30</v>
      </c>
    </row>
    <row r="1965" spans="1:44">
      <c r="A1965" t="s">
        <v>44</v>
      </c>
      <c r="C1965" s="2">
        <v>41947</v>
      </c>
      <c r="D1965" t="s">
        <v>141</v>
      </c>
      <c r="E1965">
        <v>120</v>
      </c>
      <c r="F1965" t="s">
        <v>148</v>
      </c>
      <c r="G1965" t="s">
        <v>317</v>
      </c>
      <c r="H1965">
        <v>0.125</v>
      </c>
      <c r="I1965">
        <v>60</v>
      </c>
      <c r="J1965">
        <v>1600.78002929</v>
      </c>
      <c r="K1965">
        <v>10</v>
      </c>
      <c r="L1965">
        <v>12</v>
      </c>
      <c r="M1965" t="s">
        <v>332</v>
      </c>
      <c r="N1965">
        <v>91</v>
      </c>
      <c r="O1965" t="s">
        <v>333</v>
      </c>
      <c r="P1965" t="s">
        <v>556</v>
      </c>
      <c r="Q1965" t="s">
        <v>896</v>
      </c>
      <c r="R1965" t="s">
        <v>954</v>
      </c>
      <c r="S1965" s="2">
        <v>41947</v>
      </c>
      <c r="T1965" t="s">
        <v>970</v>
      </c>
      <c r="U1965">
        <v>0</v>
      </c>
      <c r="V1965" t="s">
        <v>972</v>
      </c>
      <c r="X1965">
        <v>0</v>
      </c>
      <c r="AA1965">
        <v>1</v>
      </c>
      <c r="AB1965">
        <v>0</v>
      </c>
      <c r="AC1965" t="s">
        <v>1075</v>
      </c>
      <c r="AG1965">
        <v>0</v>
      </c>
      <c r="AI1965">
        <v>41.02514553</v>
      </c>
      <c r="AJ1965" t="s">
        <v>972</v>
      </c>
      <c r="AL1965">
        <v>-107.62136668</v>
      </c>
      <c r="AN1965" t="s">
        <v>1466</v>
      </c>
      <c r="AO1965">
        <v>2.144777808178993</v>
      </c>
      <c r="AP1965" t="s">
        <v>1522</v>
      </c>
      <c r="AQ1965">
        <v>2014</v>
      </c>
      <c r="AR1965">
        <v>30</v>
      </c>
    </row>
    <row r="1966" spans="1:44">
      <c r="A1966" t="s">
        <v>44</v>
      </c>
      <c r="C1966" s="2">
        <v>41947</v>
      </c>
      <c r="D1966" t="s">
        <v>141</v>
      </c>
      <c r="E1966">
        <v>120</v>
      </c>
      <c r="F1966" t="s">
        <v>148</v>
      </c>
      <c r="G1966" t="s">
        <v>317</v>
      </c>
      <c r="H1966">
        <v>0.125</v>
      </c>
      <c r="I1966">
        <v>60</v>
      </c>
      <c r="J1966">
        <v>1600.78002929</v>
      </c>
      <c r="K1966">
        <v>11</v>
      </c>
      <c r="L1966">
        <v>12</v>
      </c>
      <c r="M1966" t="s">
        <v>332</v>
      </c>
      <c r="N1966">
        <v>91</v>
      </c>
      <c r="O1966" t="s">
        <v>333</v>
      </c>
      <c r="P1966" t="s">
        <v>556</v>
      </c>
      <c r="Q1966" t="s">
        <v>896</v>
      </c>
      <c r="R1966" t="s">
        <v>954</v>
      </c>
      <c r="S1966" s="2">
        <v>41947</v>
      </c>
      <c r="T1966" t="s">
        <v>970</v>
      </c>
      <c r="U1966">
        <v>0</v>
      </c>
      <c r="V1966" t="s">
        <v>972</v>
      </c>
      <c r="X1966">
        <v>0</v>
      </c>
      <c r="AA1966">
        <v>1</v>
      </c>
      <c r="AB1966">
        <v>0</v>
      </c>
      <c r="AC1966" t="s">
        <v>1075</v>
      </c>
      <c r="AG1966">
        <v>0</v>
      </c>
      <c r="AI1966">
        <v>41.02527526</v>
      </c>
      <c r="AJ1966" t="s">
        <v>972</v>
      </c>
      <c r="AL1966">
        <v>-107.60241466</v>
      </c>
      <c r="AN1966" t="s">
        <v>1467</v>
      </c>
      <c r="AO1966">
        <v>2.012039728683063</v>
      </c>
      <c r="AP1966" t="s">
        <v>1524</v>
      </c>
      <c r="AQ1966">
        <v>2014</v>
      </c>
      <c r="AR1966">
        <v>30</v>
      </c>
    </row>
    <row r="1967" spans="1:44">
      <c r="A1967" t="s">
        <v>44</v>
      </c>
      <c r="C1967" s="2">
        <v>43525</v>
      </c>
      <c r="D1967" t="s">
        <v>53</v>
      </c>
      <c r="E1967">
        <v>120</v>
      </c>
      <c r="F1967" t="s">
        <v>149</v>
      </c>
      <c r="G1967" t="s">
        <v>296</v>
      </c>
      <c r="H1967">
        <v>0.125</v>
      </c>
      <c r="I1967">
        <v>11</v>
      </c>
      <c r="J1967">
        <v>397.20999145</v>
      </c>
      <c r="K1967">
        <v>35</v>
      </c>
      <c r="L1967">
        <v>13</v>
      </c>
      <c r="M1967" t="s">
        <v>332</v>
      </c>
      <c r="N1967">
        <v>91</v>
      </c>
      <c r="O1967" t="s">
        <v>333</v>
      </c>
      <c r="P1967" t="s">
        <v>557</v>
      </c>
      <c r="Q1967" t="s">
        <v>897</v>
      </c>
      <c r="R1967" t="s">
        <v>954</v>
      </c>
      <c r="S1967" s="2">
        <v>43525</v>
      </c>
      <c r="T1967" t="s">
        <v>970</v>
      </c>
      <c r="U1967">
        <v>0</v>
      </c>
      <c r="V1967" t="s">
        <v>972</v>
      </c>
      <c r="X1967">
        <v>0</v>
      </c>
      <c r="AA1967">
        <v>1</v>
      </c>
      <c r="AB1967">
        <v>0</v>
      </c>
      <c r="AC1967" t="s">
        <v>1076</v>
      </c>
      <c r="AG1967">
        <v>0</v>
      </c>
      <c r="AI1967">
        <v>41.05416358</v>
      </c>
      <c r="AJ1967" t="s">
        <v>972</v>
      </c>
      <c r="AL1967">
        <v>-107.60230022</v>
      </c>
      <c r="AN1967" t="s">
        <v>1426</v>
      </c>
      <c r="AO1967">
        <v>0.2407306701262493</v>
      </c>
      <c r="AP1967" t="s">
        <v>1520</v>
      </c>
      <c r="AQ1967">
        <v>2019</v>
      </c>
      <c r="AR1967">
        <v>30</v>
      </c>
    </row>
    <row r="1968" spans="1:44">
      <c r="A1968" t="s">
        <v>44</v>
      </c>
      <c r="C1968" s="2">
        <v>43525</v>
      </c>
      <c r="D1968" t="s">
        <v>53</v>
      </c>
      <c r="E1968">
        <v>120</v>
      </c>
      <c r="F1968" t="s">
        <v>149</v>
      </c>
      <c r="G1968" t="s">
        <v>296</v>
      </c>
      <c r="H1968">
        <v>0.125</v>
      </c>
      <c r="I1968">
        <v>11</v>
      </c>
      <c r="J1968">
        <v>397.20999145</v>
      </c>
      <c r="K1968">
        <v>35</v>
      </c>
      <c r="L1968">
        <v>13</v>
      </c>
      <c r="M1968" t="s">
        <v>332</v>
      </c>
      <c r="N1968">
        <v>91</v>
      </c>
      <c r="O1968" t="s">
        <v>333</v>
      </c>
      <c r="P1968" t="s">
        <v>557</v>
      </c>
      <c r="Q1968" t="s">
        <v>897</v>
      </c>
      <c r="R1968" t="s">
        <v>954</v>
      </c>
      <c r="S1968" s="2">
        <v>43525</v>
      </c>
      <c r="T1968" t="s">
        <v>970</v>
      </c>
      <c r="U1968">
        <v>0</v>
      </c>
      <c r="V1968" t="s">
        <v>972</v>
      </c>
      <c r="X1968">
        <v>0</v>
      </c>
      <c r="AA1968">
        <v>1</v>
      </c>
      <c r="AB1968">
        <v>0</v>
      </c>
      <c r="AC1968" t="s">
        <v>1076</v>
      </c>
      <c r="AG1968">
        <v>0</v>
      </c>
      <c r="AI1968">
        <v>41.05416358</v>
      </c>
      <c r="AJ1968" t="s">
        <v>972</v>
      </c>
      <c r="AL1968">
        <v>-107.60230022</v>
      </c>
      <c r="AN1968" t="s">
        <v>1426</v>
      </c>
      <c r="AO1968">
        <v>0.2407306701262493</v>
      </c>
      <c r="AP1968" t="s">
        <v>1520</v>
      </c>
      <c r="AQ1968">
        <v>2019</v>
      </c>
      <c r="AR1968">
        <v>30</v>
      </c>
    </row>
    <row r="1969" spans="1:44">
      <c r="A1969" t="s">
        <v>44</v>
      </c>
      <c r="C1969" s="2">
        <v>43525</v>
      </c>
      <c r="D1969" t="s">
        <v>53</v>
      </c>
      <c r="E1969">
        <v>120</v>
      </c>
      <c r="F1969" t="s">
        <v>149</v>
      </c>
      <c r="G1969" t="s">
        <v>296</v>
      </c>
      <c r="H1969">
        <v>0.125</v>
      </c>
      <c r="I1969">
        <v>11</v>
      </c>
      <c r="J1969">
        <v>397.20999145</v>
      </c>
      <c r="K1969">
        <v>35</v>
      </c>
      <c r="L1969">
        <v>13</v>
      </c>
      <c r="M1969" t="s">
        <v>332</v>
      </c>
      <c r="N1969">
        <v>91</v>
      </c>
      <c r="O1969" t="s">
        <v>333</v>
      </c>
      <c r="P1969" t="s">
        <v>557</v>
      </c>
      <c r="Q1969" t="s">
        <v>897</v>
      </c>
      <c r="R1969" t="s">
        <v>954</v>
      </c>
      <c r="S1969" s="2">
        <v>43525</v>
      </c>
      <c r="T1969" t="s">
        <v>970</v>
      </c>
      <c r="U1969">
        <v>0</v>
      </c>
      <c r="V1969" t="s">
        <v>972</v>
      </c>
      <c r="X1969">
        <v>0</v>
      </c>
      <c r="AA1969">
        <v>1</v>
      </c>
      <c r="AB1969">
        <v>0</v>
      </c>
      <c r="AC1969" t="s">
        <v>1076</v>
      </c>
      <c r="AG1969">
        <v>0</v>
      </c>
      <c r="AI1969">
        <v>41.05416358</v>
      </c>
      <c r="AJ1969" t="s">
        <v>972</v>
      </c>
      <c r="AL1969">
        <v>-107.60230022</v>
      </c>
      <c r="AN1969" t="s">
        <v>1426</v>
      </c>
      <c r="AO1969">
        <v>0.2407306701262493</v>
      </c>
      <c r="AP1969" t="s">
        <v>1520</v>
      </c>
      <c r="AQ1969">
        <v>2019</v>
      </c>
      <c r="AR1969">
        <v>30</v>
      </c>
    </row>
    <row r="1970" spans="1:44">
      <c r="A1970" t="s">
        <v>44</v>
      </c>
      <c r="C1970" s="2">
        <v>43525</v>
      </c>
      <c r="D1970" t="s">
        <v>53</v>
      </c>
      <c r="E1970">
        <v>120</v>
      </c>
      <c r="F1970" t="s">
        <v>149</v>
      </c>
      <c r="G1970" t="s">
        <v>296</v>
      </c>
      <c r="H1970">
        <v>0.125</v>
      </c>
      <c r="I1970">
        <v>11</v>
      </c>
      <c r="J1970">
        <v>397.20999145</v>
      </c>
      <c r="K1970">
        <v>29</v>
      </c>
      <c r="L1970">
        <v>13</v>
      </c>
      <c r="M1970" t="s">
        <v>332</v>
      </c>
      <c r="N1970">
        <v>91</v>
      </c>
      <c r="O1970" t="s">
        <v>333</v>
      </c>
      <c r="P1970" t="s">
        <v>557</v>
      </c>
      <c r="Q1970" t="s">
        <v>897</v>
      </c>
      <c r="R1970" t="s">
        <v>954</v>
      </c>
      <c r="S1970" s="2">
        <v>43525</v>
      </c>
      <c r="T1970" t="s">
        <v>970</v>
      </c>
      <c r="U1970">
        <v>0</v>
      </c>
      <c r="V1970" t="s">
        <v>972</v>
      </c>
      <c r="X1970">
        <v>0</v>
      </c>
      <c r="AA1970">
        <v>1</v>
      </c>
      <c r="AB1970">
        <v>0</v>
      </c>
      <c r="AC1970" t="s">
        <v>1076</v>
      </c>
      <c r="AG1970">
        <v>0</v>
      </c>
      <c r="AI1970">
        <v>41.06862478</v>
      </c>
      <c r="AJ1970" t="s">
        <v>972</v>
      </c>
      <c r="AL1970">
        <v>-107.65962169</v>
      </c>
      <c r="AN1970" t="s">
        <v>1468</v>
      </c>
      <c r="AO1970">
        <v>2.927673460896957</v>
      </c>
      <c r="AP1970" t="s">
        <v>1521</v>
      </c>
      <c r="AQ1970">
        <v>2019</v>
      </c>
      <c r="AR1970">
        <v>30</v>
      </c>
    </row>
    <row r="1971" spans="1:44">
      <c r="A1971" t="s">
        <v>44</v>
      </c>
      <c r="C1971" s="2">
        <v>43525</v>
      </c>
      <c r="D1971" t="s">
        <v>53</v>
      </c>
      <c r="E1971">
        <v>120</v>
      </c>
      <c r="F1971" t="s">
        <v>149</v>
      </c>
      <c r="G1971" t="s">
        <v>296</v>
      </c>
      <c r="H1971">
        <v>0.125</v>
      </c>
      <c r="I1971">
        <v>11</v>
      </c>
      <c r="J1971">
        <v>397.20999145</v>
      </c>
      <c r="K1971">
        <v>29</v>
      </c>
      <c r="L1971">
        <v>13</v>
      </c>
      <c r="M1971" t="s">
        <v>332</v>
      </c>
      <c r="N1971">
        <v>91</v>
      </c>
      <c r="O1971" t="s">
        <v>333</v>
      </c>
      <c r="P1971" t="s">
        <v>557</v>
      </c>
      <c r="Q1971" t="s">
        <v>897</v>
      </c>
      <c r="R1971" t="s">
        <v>954</v>
      </c>
      <c r="S1971" s="2">
        <v>43525</v>
      </c>
      <c r="T1971" t="s">
        <v>970</v>
      </c>
      <c r="U1971">
        <v>0</v>
      </c>
      <c r="V1971" t="s">
        <v>972</v>
      </c>
      <c r="X1971">
        <v>0</v>
      </c>
      <c r="AA1971">
        <v>1</v>
      </c>
      <c r="AB1971">
        <v>0</v>
      </c>
      <c r="AC1971" t="s">
        <v>1076</v>
      </c>
      <c r="AG1971">
        <v>0</v>
      </c>
      <c r="AI1971">
        <v>41.06862478</v>
      </c>
      <c r="AJ1971" t="s">
        <v>972</v>
      </c>
      <c r="AL1971">
        <v>-107.65962169</v>
      </c>
      <c r="AN1971" t="s">
        <v>1468</v>
      </c>
      <c r="AO1971">
        <v>2.927673460896957</v>
      </c>
      <c r="AP1971" t="s">
        <v>1521</v>
      </c>
      <c r="AQ1971">
        <v>2019</v>
      </c>
      <c r="AR1971">
        <v>30</v>
      </c>
    </row>
    <row r="1972" spans="1:44">
      <c r="A1972" t="s">
        <v>44</v>
      </c>
      <c r="C1972" s="2">
        <v>43525</v>
      </c>
      <c r="D1972" t="s">
        <v>53</v>
      </c>
      <c r="E1972">
        <v>120</v>
      </c>
      <c r="F1972" t="s">
        <v>149</v>
      </c>
      <c r="G1972" t="s">
        <v>296</v>
      </c>
      <c r="H1972">
        <v>0.125</v>
      </c>
      <c r="I1972">
        <v>11</v>
      </c>
      <c r="J1972">
        <v>397.20999145</v>
      </c>
      <c r="K1972">
        <v>35</v>
      </c>
      <c r="L1972">
        <v>13</v>
      </c>
      <c r="M1972" t="s">
        <v>332</v>
      </c>
      <c r="N1972">
        <v>91</v>
      </c>
      <c r="O1972" t="s">
        <v>333</v>
      </c>
      <c r="P1972" t="s">
        <v>557</v>
      </c>
      <c r="Q1972" t="s">
        <v>897</v>
      </c>
      <c r="R1972" t="s">
        <v>954</v>
      </c>
      <c r="S1972" s="2">
        <v>43525</v>
      </c>
      <c r="T1972" t="s">
        <v>970</v>
      </c>
      <c r="U1972">
        <v>0</v>
      </c>
      <c r="V1972" t="s">
        <v>972</v>
      </c>
      <c r="X1972">
        <v>0</v>
      </c>
      <c r="AA1972">
        <v>1</v>
      </c>
      <c r="AB1972">
        <v>0</v>
      </c>
      <c r="AC1972" t="s">
        <v>1076</v>
      </c>
      <c r="AG1972">
        <v>0</v>
      </c>
      <c r="AI1972">
        <v>41.05416358</v>
      </c>
      <c r="AJ1972" t="s">
        <v>972</v>
      </c>
      <c r="AL1972">
        <v>-107.60230022</v>
      </c>
      <c r="AN1972" t="s">
        <v>1426</v>
      </c>
      <c r="AO1972">
        <v>0.2407306701262493</v>
      </c>
      <c r="AP1972" t="s">
        <v>1520</v>
      </c>
      <c r="AQ1972">
        <v>2019</v>
      </c>
      <c r="AR1972">
        <v>30</v>
      </c>
    </row>
    <row r="1973" spans="1:44">
      <c r="A1973" t="s">
        <v>44</v>
      </c>
      <c r="C1973" s="2">
        <v>43525</v>
      </c>
      <c r="D1973" t="s">
        <v>53</v>
      </c>
      <c r="E1973">
        <v>120</v>
      </c>
      <c r="F1973" t="s">
        <v>149</v>
      </c>
      <c r="G1973" t="s">
        <v>296</v>
      </c>
      <c r="H1973">
        <v>0.125</v>
      </c>
      <c r="I1973">
        <v>11</v>
      </c>
      <c r="J1973">
        <v>397.20999145</v>
      </c>
      <c r="K1973">
        <v>32</v>
      </c>
      <c r="L1973">
        <v>13</v>
      </c>
      <c r="M1973" t="s">
        <v>332</v>
      </c>
      <c r="N1973">
        <v>91</v>
      </c>
      <c r="O1973" t="s">
        <v>333</v>
      </c>
      <c r="P1973" t="s">
        <v>557</v>
      </c>
      <c r="Q1973" t="s">
        <v>897</v>
      </c>
      <c r="R1973" t="s">
        <v>954</v>
      </c>
      <c r="S1973" s="2">
        <v>43525</v>
      </c>
      <c r="T1973" t="s">
        <v>970</v>
      </c>
      <c r="U1973">
        <v>0</v>
      </c>
      <c r="V1973" t="s">
        <v>972</v>
      </c>
      <c r="X1973">
        <v>0</v>
      </c>
      <c r="AA1973">
        <v>1</v>
      </c>
      <c r="AB1973">
        <v>0</v>
      </c>
      <c r="AC1973" t="s">
        <v>1076</v>
      </c>
      <c r="AG1973">
        <v>0</v>
      </c>
      <c r="AI1973">
        <v>41.05420161</v>
      </c>
      <c r="AJ1973" t="s">
        <v>972</v>
      </c>
      <c r="AL1973">
        <v>-107.65965983</v>
      </c>
      <c r="AN1973" t="s">
        <v>1469</v>
      </c>
      <c r="AO1973">
        <v>2.756177673516247</v>
      </c>
      <c r="AP1973" t="s">
        <v>1526</v>
      </c>
      <c r="AQ1973">
        <v>2019</v>
      </c>
      <c r="AR1973">
        <v>30</v>
      </c>
    </row>
    <row r="1974" spans="1:44">
      <c r="A1974" t="s">
        <v>44</v>
      </c>
      <c r="C1974" s="2">
        <v>43525</v>
      </c>
      <c r="D1974" t="s">
        <v>53</v>
      </c>
      <c r="E1974">
        <v>120</v>
      </c>
      <c r="F1974" t="s">
        <v>149</v>
      </c>
      <c r="G1974" t="s">
        <v>318</v>
      </c>
      <c r="H1974">
        <v>0.125</v>
      </c>
      <c r="I1974">
        <v>10</v>
      </c>
      <c r="J1974">
        <v>1362.01000976</v>
      </c>
      <c r="K1974">
        <v>27</v>
      </c>
      <c r="L1974">
        <v>13</v>
      </c>
      <c r="M1974" t="s">
        <v>332</v>
      </c>
      <c r="N1974">
        <v>91</v>
      </c>
      <c r="O1974" t="s">
        <v>333</v>
      </c>
      <c r="P1974" t="s">
        <v>558</v>
      </c>
      <c r="Q1974" t="s">
        <v>898</v>
      </c>
      <c r="R1974" t="s">
        <v>954</v>
      </c>
      <c r="S1974" s="2">
        <v>43525</v>
      </c>
      <c r="T1974" t="s">
        <v>970</v>
      </c>
      <c r="U1974">
        <v>0</v>
      </c>
      <c r="V1974" t="s">
        <v>972</v>
      </c>
      <c r="X1974">
        <v>0</v>
      </c>
      <c r="AA1974">
        <v>1</v>
      </c>
      <c r="AB1974">
        <v>0</v>
      </c>
      <c r="AC1974" t="s">
        <v>1077</v>
      </c>
      <c r="AG1974">
        <v>0</v>
      </c>
      <c r="AI1974">
        <v>41.06859816</v>
      </c>
      <c r="AJ1974" t="s">
        <v>972</v>
      </c>
      <c r="AL1974">
        <v>-107.62137432</v>
      </c>
      <c r="AN1974" t="s">
        <v>1427</v>
      </c>
      <c r="AO1974">
        <v>1.246973409352332</v>
      </c>
      <c r="AP1974" t="s">
        <v>1521</v>
      </c>
      <c r="AQ1974">
        <v>2019</v>
      </c>
      <c r="AR1974">
        <v>30</v>
      </c>
    </row>
    <row r="1975" spans="1:44">
      <c r="A1975" t="s">
        <v>44</v>
      </c>
      <c r="C1975" s="2">
        <v>43525</v>
      </c>
      <c r="D1975" t="s">
        <v>53</v>
      </c>
      <c r="E1975">
        <v>120</v>
      </c>
      <c r="F1975" t="s">
        <v>149</v>
      </c>
      <c r="G1975" t="s">
        <v>318</v>
      </c>
      <c r="H1975">
        <v>0.125</v>
      </c>
      <c r="I1975">
        <v>10</v>
      </c>
      <c r="J1975">
        <v>1362.01000976</v>
      </c>
      <c r="K1975">
        <v>27</v>
      </c>
      <c r="L1975">
        <v>13</v>
      </c>
      <c r="M1975" t="s">
        <v>332</v>
      </c>
      <c r="N1975">
        <v>91</v>
      </c>
      <c r="O1975" t="s">
        <v>333</v>
      </c>
      <c r="P1975" t="s">
        <v>558</v>
      </c>
      <c r="Q1975" t="s">
        <v>898</v>
      </c>
      <c r="R1975" t="s">
        <v>954</v>
      </c>
      <c r="S1975" s="2">
        <v>43525</v>
      </c>
      <c r="T1975" t="s">
        <v>970</v>
      </c>
      <c r="U1975">
        <v>0</v>
      </c>
      <c r="V1975" t="s">
        <v>972</v>
      </c>
      <c r="X1975">
        <v>0</v>
      </c>
      <c r="AA1975">
        <v>1</v>
      </c>
      <c r="AB1975">
        <v>0</v>
      </c>
      <c r="AC1975" t="s">
        <v>1077</v>
      </c>
      <c r="AG1975">
        <v>0</v>
      </c>
      <c r="AI1975">
        <v>41.06859816</v>
      </c>
      <c r="AJ1975" t="s">
        <v>972</v>
      </c>
      <c r="AL1975">
        <v>-107.62137432</v>
      </c>
      <c r="AN1975" t="s">
        <v>1427</v>
      </c>
      <c r="AO1975">
        <v>1.246973409352332</v>
      </c>
      <c r="AP1975" t="s">
        <v>1521</v>
      </c>
      <c r="AQ1975">
        <v>2019</v>
      </c>
      <c r="AR1975">
        <v>30</v>
      </c>
    </row>
    <row r="1976" spans="1:44">
      <c r="A1976" t="s">
        <v>44</v>
      </c>
      <c r="C1976" s="2">
        <v>43525</v>
      </c>
      <c r="D1976" t="s">
        <v>53</v>
      </c>
      <c r="E1976">
        <v>120</v>
      </c>
      <c r="F1976" t="s">
        <v>149</v>
      </c>
      <c r="G1976" t="s">
        <v>318</v>
      </c>
      <c r="H1976">
        <v>0.125</v>
      </c>
      <c r="I1976">
        <v>10</v>
      </c>
      <c r="J1976">
        <v>1362.01000976</v>
      </c>
      <c r="K1976">
        <v>22</v>
      </c>
      <c r="L1976">
        <v>13</v>
      </c>
      <c r="M1976" t="s">
        <v>332</v>
      </c>
      <c r="N1976">
        <v>91</v>
      </c>
      <c r="O1976" t="s">
        <v>333</v>
      </c>
      <c r="P1976" t="s">
        <v>558</v>
      </c>
      <c r="Q1976" t="s">
        <v>898</v>
      </c>
      <c r="R1976" t="s">
        <v>954</v>
      </c>
      <c r="S1976" s="2">
        <v>43525</v>
      </c>
      <c r="T1976" t="s">
        <v>970</v>
      </c>
      <c r="U1976">
        <v>0</v>
      </c>
      <c r="V1976" t="s">
        <v>972</v>
      </c>
      <c r="X1976">
        <v>0</v>
      </c>
      <c r="AA1976">
        <v>1</v>
      </c>
      <c r="AB1976">
        <v>0</v>
      </c>
      <c r="AC1976" t="s">
        <v>1077</v>
      </c>
      <c r="AG1976">
        <v>0</v>
      </c>
      <c r="AI1976">
        <v>41.08308619</v>
      </c>
      <c r="AJ1976" t="s">
        <v>972</v>
      </c>
      <c r="AL1976">
        <v>-107.62130566</v>
      </c>
      <c r="AN1976" t="s">
        <v>1428</v>
      </c>
      <c r="AO1976">
        <v>2.12907043754177</v>
      </c>
      <c r="AP1976" t="s">
        <v>1521</v>
      </c>
      <c r="AQ1976">
        <v>2019</v>
      </c>
      <c r="AR1976">
        <v>30</v>
      </c>
    </row>
    <row r="1977" spans="1:44">
      <c r="A1977" t="s">
        <v>44</v>
      </c>
      <c r="C1977" s="2">
        <v>43525</v>
      </c>
      <c r="D1977" t="s">
        <v>53</v>
      </c>
      <c r="E1977">
        <v>120</v>
      </c>
      <c r="F1977" t="s">
        <v>149</v>
      </c>
      <c r="G1977" t="s">
        <v>318</v>
      </c>
      <c r="H1977">
        <v>0.125</v>
      </c>
      <c r="I1977">
        <v>10</v>
      </c>
      <c r="J1977">
        <v>1362.01000976</v>
      </c>
      <c r="K1977">
        <v>22</v>
      </c>
      <c r="L1977">
        <v>13</v>
      </c>
      <c r="M1977" t="s">
        <v>332</v>
      </c>
      <c r="N1977">
        <v>91</v>
      </c>
      <c r="O1977" t="s">
        <v>333</v>
      </c>
      <c r="P1977" t="s">
        <v>558</v>
      </c>
      <c r="Q1977" t="s">
        <v>898</v>
      </c>
      <c r="R1977" t="s">
        <v>954</v>
      </c>
      <c r="S1977" s="2">
        <v>43525</v>
      </c>
      <c r="T1977" t="s">
        <v>970</v>
      </c>
      <c r="U1977">
        <v>0</v>
      </c>
      <c r="V1977" t="s">
        <v>972</v>
      </c>
      <c r="X1977">
        <v>0</v>
      </c>
      <c r="AA1977">
        <v>1</v>
      </c>
      <c r="AB1977">
        <v>0</v>
      </c>
      <c r="AC1977" t="s">
        <v>1077</v>
      </c>
      <c r="AG1977">
        <v>0</v>
      </c>
      <c r="AI1977">
        <v>41.08308619</v>
      </c>
      <c r="AJ1977" t="s">
        <v>972</v>
      </c>
      <c r="AL1977">
        <v>-107.62130566</v>
      </c>
      <c r="AN1977" t="s">
        <v>1428</v>
      </c>
      <c r="AO1977">
        <v>2.12907043754177</v>
      </c>
      <c r="AP1977" t="s">
        <v>1521</v>
      </c>
      <c r="AQ1977">
        <v>2019</v>
      </c>
      <c r="AR1977">
        <v>30</v>
      </c>
    </row>
    <row r="1978" spans="1:44">
      <c r="A1978" t="s">
        <v>44</v>
      </c>
      <c r="C1978" s="2">
        <v>43525</v>
      </c>
      <c r="D1978" t="s">
        <v>53</v>
      </c>
      <c r="E1978">
        <v>120</v>
      </c>
      <c r="F1978" t="s">
        <v>149</v>
      </c>
      <c r="G1978" t="s">
        <v>318</v>
      </c>
      <c r="H1978">
        <v>0.125</v>
      </c>
      <c r="I1978">
        <v>10</v>
      </c>
      <c r="J1978">
        <v>1362.01000976</v>
      </c>
      <c r="K1978">
        <v>28</v>
      </c>
      <c r="L1978">
        <v>13</v>
      </c>
      <c r="M1978" t="s">
        <v>332</v>
      </c>
      <c r="N1978">
        <v>91</v>
      </c>
      <c r="O1978" t="s">
        <v>333</v>
      </c>
      <c r="P1978" t="s">
        <v>558</v>
      </c>
      <c r="Q1978" t="s">
        <v>898</v>
      </c>
      <c r="R1978" t="s">
        <v>954</v>
      </c>
      <c r="S1978" s="2">
        <v>43525</v>
      </c>
      <c r="T1978" t="s">
        <v>970</v>
      </c>
      <c r="U1978">
        <v>0</v>
      </c>
      <c r="V1978" t="s">
        <v>972</v>
      </c>
      <c r="X1978">
        <v>0</v>
      </c>
      <c r="AA1978">
        <v>1</v>
      </c>
      <c r="AB1978">
        <v>0</v>
      </c>
      <c r="AC1978" t="s">
        <v>1077</v>
      </c>
      <c r="AG1978">
        <v>0</v>
      </c>
      <c r="AI1978">
        <v>41.06857142</v>
      </c>
      <c r="AJ1978" t="s">
        <v>972</v>
      </c>
      <c r="AL1978">
        <v>-107.64048656</v>
      </c>
      <c r="AN1978" t="s">
        <v>1429</v>
      </c>
      <c r="AO1978">
        <v>2.014302278490343</v>
      </c>
      <c r="AP1978" t="s">
        <v>1521</v>
      </c>
      <c r="AQ1978">
        <v>2019</v>
      </c>
      <c r="AR1978">
        <v>30</v>
      </c>
    </row>
    <row r="1979" spans="1:44">
      <c r="A1979" t="s">
        <v>44</v>
      </c>
      <c r="C1979" s="2">
        <v>43525</v>
      </c>
      <c r="D1979" t="s">
        <v>53</v>
      </c>
      <c r="E1979">
        <v>120</v>
      </c>
      <c r="F1979" t="s">
        <v>149</v>
      </c>
      <c r="G1979" t="s">
        <v>318</v>
      </c>
      <c r="H1979">
        <v>0.125</v>
      </c>
      <c r="I1979">
        <v>10</v>
      </c>
      <c r="J1979">
        <v>1362.01000976</v>
      </c>
      <c r="K1979">
        <v>26</v>
      </c>
      <c r="L1979">
        <v>13</v>
      </c>
      <c r="M1979" t="s">
        <v>332</v>
      </c>
      <c r="N1979">
        <v>91</v>
      </c>
      <c r="O1979" t="s">
        <v>333</v>
      </c>
      <c r="P1979" t="s">
        <v>558</v>
      </c>
      <c r="Q1979" t="s">
        <v>898</v>
      </c>
      <c r="R1979" t="s">
        <v>954</v>
      </c>
      <c r="S1979" s="2">
        <v>43525</v>
      </c>
      <c r="T1979" t="s">
        <v>970</v>
      </c>
      <c r="U1979">
        <v>0</v>
      </c>
      <c r="V1979" t="s">
        <v>972</v>
      </c>
      <c r="X1979">
        <v>0</v>
      </c>
      <c r="AA1979">
        <v>1</v>
      </c>
      <c r="AB1979">
        <v>0</v>
      </c>
      <c r="AC1979" t="s">
        <v>1077</v>
      </c>
      <c r="AG1979">
        <v>0</v>
      </c>
      <c r="AI1979">
        <v>41.06856006</v>
      </c>
      <c r="AJ1979" t="s">
        <v>972</v>
      </c>
      <c r="AL1979">
        <v>-107.60223919</v>
      </c>
      <c r="AN1979" t="s">
        <v>1430</v>
      </c>
      <c r="AO1979">
        <v>1.018812958471759</v>
      </c>
      <c r="AP1979" t="s">
        <v>1519</v>
      </c>
      <c r="AQ1979">
        <v>2019</v>
      </c>
      <c r="AR1979">
        <v>30</v>
      </c>
    </row>
    <row r="1980" spans="1:44">
      <c r="A1980" t="s">
        <v>44</v>
      </c>
      <c r="C1980" s="2">
        <v>43525</v>
      </c>
      <c r="D1980" t="s">
        <v>53</v>
      </c>
      <c r="E1980">
        <v>120</v>
      </c>
      <c r="F1980" t="s">
        <v>149</v>
      </c>
      <c r="G1980" t="s">
        <v>318</v>
      </c>
      <c r="H1980">
        <v>0.125</v>
      </c>
      <c r="I1980">
        <v>10</v>
      </c>
      <c r="J1980">
        <v>1362.01000976</v>
      </c>
      <c r="K1980">
        <v>27</v>
      </c>
      <c r="L1980">
        <v>13</v>
      </c>
      <c r="M1980" t="s">
        <v>332</v>
      </c>
      <c r="N1980">
        <v>91</v>
      </c>
      <c r="O1980" t="s">
        <v>333</v>
      </c>
      <c r="P1980" t="s">
        <v>558</v>
      </c>
      <c r="Q1980" t="s">
        <v>898</v>
      </c>
      <c r="R1980" t="s">
        <v>954</v>
      </c>
      <c r="S1980" s="2">
        <v>43525</v>
      </c>
      <c r="T1980" t="s">
        <v>970</v>
      </c>
      <c r="U1980">
        <v>0</v>
      </c>
      <c r="V1980" t="s">
        <v>972</v>
      </c>
      <c r="X1980">
        <v>0</v>
      </c>
      <c r="AA1980">
        <v>1</v>
      </c>
      <c r="AB1980">
        <v>0</v>
      </c>
      <c r="AC1980" t="s">
        <v>1077</v>
      </c>
      <c r="AG1980">
        <v>0</v>
      </c>
      <c r="AI1980">
        <v>41.06859816</v>
      </c>
      <c r="AJ1980" t="s">
        <v>972</v>
      </c>
      <c r="AL1980">
        <v>-107.62137432</v>
      </c>
      <c r="AN1980" t="s">
        <v>1427</v>
      </c>
      <c r="AO1980">
        <v>1.246973409352332</v>
      </c>
      <c r="AP1980" t="s">
        <v>1521</v>
      </c>
      <c r="AQ1980">
        <v>2019</v>
      </c>
      <c r="AR1980">
        <v>30</v>
      </c>
    </row>
    <row r="1981" spans="1:44">
      <c r="A1981" t="s">
        <v>44</v>
      </c>
      <c r="C1981" s="2">
        <v>43525</v>
      </c>
      <c r="D1981" t="s">
        <v>53</v>
      </c>
      <c r="E1981">
        <v>120</v>
      </c>
      <c r="F1981" t="s">
        <v>149</v>
      </c>
      <c r="G1981" t="s">
        <v>318</v>
      </c>
      <c r="H1981">
        <v>0.125</v>
      </c>
      <c r="I1981">
        <v>10</v>
      </c>
      <c r="J1981">
        <v>1362.01000976</v>
      </c>
      <c r="K1981">
        <v>24</v>
      </c>
      <c r="L1981">
        <v>13</v>
      </c>
      <c r="M1981" t="s">
        <v>332</v>
      </c>
      <c r="N1981">
        <v>91</v>
      </c>
      <c r="O1981" t="s">
        <v>333</v>
      </c>
      <c r="P1981" t="s">
        <v>558</v>
      </c>
      <c r="Q1981" t="s">
        <v>898</v>
      </c>
      <c r="R1981" t="s">
        <v>954</v>
      </c>
      <c r="S1981" s="2">
        <v>43525</v>
      </c>
      <c r="T1981" t="s">
        <v>970</v>
      </c>
      <c r="U1981">
        <v>0</v>
      </c>
      <c r="V1981" t="s">
        <v>972</v>
      </c>
      <c r="X1981">
        <v>0</v>
      </c>
      <c r="AA1981">
        <v>1</v>
      </c>
      <c r="AB1981">
        <v>0</v>
      </c>
      <c r="AC1981" t="s">
        <v>1077</v>
      </c>
      <c r="AG1981">
        <v>0</v>
      </c>
      <c r="AI1981">
        <v>41.08306339</v>
      </c>
      <c r="AJ1981" t="s">
        <v>972</v>
      </c>
      <c r="AL1981">
        <v>-107.58319562</v>
      </c>
      <c r="AN1981" t="s">
        <v>1431</v>
      </c>
      <c r="AO1981">
        <v>2.344132951009073</v>
      </c>
      <c r="AP1981" t="s">
        <v>1519</v>
      </c>
      <c r="AQ1981">
        <v>2019</v>
      </c>
      <c r="AR1981">
        <v>30</v>
      </c>
    </row>
    <row r="1982" spans="1:44">
      <c r="A1982" t="s">
        <v>44</v>
      </c>
      <c r="C1982" s="2">
        <v>43525</v>
      </c>
      <c r="D1982" t="s">
        <v>53</v>
      </c>
      <c r="E1982">
        <v>120</v>
      </c>
      <c r="F1982" t="s">
        <v>149</v>
      </c>
      <c r="G1982" t="s">
        <v>318</v>
      </c>
      <c r="H1982">
        <v>0.125</v>
      </c>
      <c r="I1982">
        <v>10</v>
      </c>
      <c r="J1982">
        <v>1362.01000976</v>
      </c>
      <c r="K1982">
        <v>21</v>
      </c>
      <c r="L1982">
        <v>13</v>
      </c>
      <c r="M1982" t="s">
        <v>332</v>
      </c>
      <c r="N1982">
        <v>91</v>
      </c>
      <c r="O1982" t="s">
        <v>333</v>
      </c>
      <c r="P1982" t="s">
        <v>558</v>
      </c>
      <c r="Q1982" t="s">
        <v>898</v>
      </c>
      <c r="R1982" t="s">
        <v>954</v>
      </c>
      <c r="S1982" s="2">
        <v>43525</v>
      </c>
      <c r="T1982" t="s">
        <v>970</v>
      </c>
      <c r="U1982">
        <v>0</v>
      </c>
      <c r="V1982" t="s">
        <v>972</v>
      </c>
      <c r="X1982">
        <v>0</v>
      </c>
      <c r="AA1982">
        <v>1</v>
      </c>
      <c r="AB1982">
        <v>0</v>
      </c>
      <c r="AC1982" t="s">
        <v>1077</v>
      </c>
      <c r="AG1982">
        <v>0</v>
      </c>
      <c r="AI1982">
        <v>41.08310904</v>
      </c>
      <c r="AJ1982" t="s">
        <v>972</v>
      </c>
      <c r="AL1982">
        <v>-107.64041026</v>
      </c>
      <c r="AN1982" t="s">
        <v>1432</v>
      </c>
      <c r="AO1982">
        <v>2.652596740666498</v>
      </c>
      <c r="AP1982" t="s">
        <v>1521</v>
      </c>
      <c r="AQ1982">
        <v>2019</v>
      </c>
      <c r="AR1982">
        <v>30</v>
      </c>
    </row>
    <row r="1983" spans="1:44">
      <c r="A1983" t="s">
        <v>44</v>
      </c>
      <c r="C1983" s="2">
        <v>43525</v>
      </c>
      <c r="D1983" t="s">
        <v>53</v>
      </c>
      <c r="E1983">
        <v>120</v>
      </c>
      <c r="F1983" t="s">
        <v>149</v>
      </c>
      <c r="G1983" t="s">
        <v>318</v>
      </c>
      <c r="H1983">
        <v>0.125</v>
      </c>
      <c r="I1983">
        <v>10</v>
      </c>
      <c r="J1983">
        <v>1362.01000976</v>
      </c>
      <c r="K1983">
        <v>23</v>
      </c>
      <c r="L1983">
        <v>13</v>
      </c>
      <c r="M1983" t="s">
        <v>332</v>
      </c>
      <c r="N1983">
        <v>91</v>
      </c>
      <c r="O1983" t="s">
        <v>333</v>
      </c>
      <c r="P1983" t="s">
        <v>558</v>
      </c>
      <c r="Q1983" t="s">
        <v>898</v>
      </c>
      <c r="R1983" t="s">
        <v>954</v>
      </c>
      <c r="S1983" s="2">
        <v>43525</v>
      </c>
      <c r="T1983" t="s">
        <v>970</v>
      </c>
      <c r="U1983">
        <v>0</v>
      </c>
      <c r="V1983" t="s">
        <v>972</v>
      </c>
      <c r="X1983">
        <v>0</v>
      </c>
      <c r="AA1983">
        <v>1</v>
      </c>
      <c r="AB1983">
        <v>0</v>
      </c>
      <c r="AC1983" t="s">
        <v>1077</v>
      </c>
      <c r="AG1983">
        <v>0</v>
      </c>
      <c r="AI1983">
        <v>41.08307479</v>
      </c>
      <c r="AJ1983" t="s">
        <v>972</v>
      </c>
      <c r="AL1983">
        <v>-107.60217053</v>
      </c>
      <c r="AN1983" t="s">
        <v>1433</v>
      </c>
      <c r="AO1983">
        <v>2.006317478966122</v>
      </c>
      <c r="AP1983" t="s">
        <v>1525</v>
      </c>
      <c r="AQ1983">
        <v>2019</v>
      </c>
      <c r="AR1983">
        <v>30</v>
      </c>
    </row>
    <row r="1984" spans="1:44">
      <c r="A1984" t="s">
        <v>44</v>
      </c>
      <c r="C1984" s="2">
        <v>43525</v>
      </c>
      <c r="D1984" t="s">
        <v>53</v>
      </c>
      <c r="E1984">
        <v>120</v>
      </c>
      <c r="F1984" t="s">
        <v>149</v>
      </c>
      <c r="G1984" t="s">
        <v>318</v>
      </c>
      <c r="H1984">
        <v>0.125</v>
      </c>
      <c r="I1984">
        <v>10</v>
      </c>
      <c r="J1984">
        <v>1362.01000976</v>
      </c>
      <c r="K1984">
        <v>27</v>
      </c>
      <c r="L1984">
        <v>13</v>
      </c>
      <c r="M1984" t="s">
        <v>332</v>
      </c>
      <c r="N1984">
        <v>91</v>
      </c>
      <c r="O1984" t="s">
        <v>333</v>
      </c>
      <c r="P1984" t="s">
        <v>558</v>
      </c>
      <c r="Q1984" t="s">
        <v>898</v>
      </c>
      <c r="R1984" t="s">
        <v>954</v>
      </c>
      <c r="S1984" s="2">
        <v>43525</v>
      </c>
      <c r="T1984" t="s">
        <v>970</v>
      </c>
      <c r="U1984">
        <v>0</v>
      </c>
      <c r="V1984" t="s">
        <v>972</v>
      </c>
      <c r="X1984">
        <v>0</v>
      </c>
      <c r="AA1984">
        <v>1</v>
      </c>
      <c r="AB1984">
        <v>0</v>
      </c>
      <c r="AC1984" t="s">
        <v>1077</v>
      </c>
      <c r="AG1984">
        <v>0</v>
      </c>
      <c r="AI1984">
        <v>41.06859816</v>
      </c>
      <c r="AJ1984" t="s">
        <v>972</v>
      </c>
      <c r="AL1984">
        <v>-107.62137432</v>
      </c>
      <c r="AN1984" t="s">
        <v>1427</v>
      </c>
      <c r="AO1984">
        <v>1.246973409352332</v>
      </c>
      <c r="AP1984" t="s">
        <v>1521</v>
      </c>
      <c r="AQ1984">
        <v>2019</v>
      </c>
      <c r="AR1984">
        <v>30</v>
      </c>
    </row>
    <row r="1985" spans="1:44">
      <c r="A1985" t="s">
        <v>44</v>
      </c>
      <c r="C1985" s="2">
        <v>43525</v>
      </c>
      <c r="D1985" t="s">
        <v>53</v>
      </c>
      <c r="E1985">
        <v>120</v>
      </c>
      <c r="F1985" t="s">
        <v>149</v>
      </c>
      <c r="G1985" t="s">
        <v>318</v>
      </c>
      <c r="H1985">
        <v>0.125</v>
      </c>
      <c r="I1985">
        <v>10</v>
      </c>
      <c r="J1985">
        <v>1362.01000976</v>
      </c>
      <c r="K1985">
        <v>23</v>
      </c>
      <c r="L1985">
        <v>13</v>
      </c>
      <c r="M1985" t="s">
        <v>332</v>
      </c>
      <c r="N1985">
        <v>91</v>
      </c>
      <c r="O1985" t="s">
        <v>333</v>
      </c>
      <c r="P1985" t="s">
        <v>558</v>
      </c>
      <c r="Q1985" t="s">
        <v>898</v>
      </c>
      <c r="R1985" t="s">
        <v>954</v>
      </c>
      <c r="S1985" s="2">
        <v>43525</v>
      </c>
      <c r="T1985" t="s">
        <v>970</v>
      </c>
      <c r="U1985">
        <v>0</v>
      </c>
      <c r="V1985" t="s">
        <v>972</v>
      </c>
      <c r="X1985">
        <v>0</v>
      </c>
      <c r="AA1985">
        <v>1</v>
      </c>
      <c r="AB1985">
        <v>0</v>
      </c>
      <c r="AC1985" t="s">
        <v>1077</v>
      </c>
      <c r="AG1985">
        <v>0</v>
      </c>
      <c r="AI1985">
        <v>41.08307479</v>
      </c>
      <c r="AJ1985" t="s">
        <v>972</v>
      </c>
      <c r="AL1985">
        <v>-107.60217053</v>
      </c>
      <c r="AN1985" t="s">
        <v>1433</v>
      </c>
      <c r="AO1985">
        <v>2.006317478966122</v>
      </c>
      <c r="AP1985" t="s">
        <v>1525</v>
      </c>
      <c r="AQ1985">
        <v>2019</v>
      </c>
      <c r="AR1985">
        <v>30</v>
      </c>
    </row>
    <row r="1986" spans="1:44">
      <c r="A1986" t="s">
        <v>44</v>
      </c>
      <c r="C1986" s="2">
        <v>43525</v>
      </c>
      <c r="D1986" t="s">
        <v>53</v>
      </c>
      <c r="E1986">
        <v>120</v>
      </c>
      <c r="F1986" t="s">
        <v>149</v>
      </c>
      <c r="G1986" t="s">
        <v>318</v>
      </c>
      <c r="H1986">
        <v>0.125</v>
      </c>
      <c r="I1986">
        <v>10</v>
      </c>
      <c r="J1986">
        <v>1362.01000976</v>
      </c>
      <c r="K1986">
        <v>28</v>
      </c>
      <c r="L1986">
        <v>13</v>
      </c>
      <c r="M1986" t="s">
        <v>332</v>
      </c>
      <c r="N1986">
        <v>91</v>
      </c>
      <c r="O1986" t="s">
        <v>333</v>
      </c>
      <c r="P1986" t="s">
        <v>558</v>
      </c>
      <c r="Q1986" t="s">
        <v>898</v>
      </c>
      <c r="R1986" t="s">
        <v>954</v>
      </c>
      <c r="S1986" s="2">
        <v>43525</v>
      </c>
      <c r="T1986" t="s">
        <v>970</v>
      </c>
      <c r="U1986">
        <v>0</v>
      </c>
      <c r="V1986" t="s">
        <v>972</v>
      </c>
      <c r="X1986">
        <v>0</v>
      </c>
      <c r="AA1986">
        <v>1</v>
      </c>
      <c r="AB1986">
        <v>0</v>
      </c>
      <c r="AC1986" t="s">
        <v>1077</v>
      </c>
      <c r="AG1986">
        <v>0</v>
      </c>
      <c r="AI1986">
        <v>41.06857142</v>
      </c>
      <c r="AJ1986" t="s">
        <v>972</v>
      </c>
      <c r="AL1986">
        <v>-107.64048656</v>
      </c>
      <c r="AN1986" t="s">
        <v>1429</v>
      </c>
      <c r="AO1986">
        <v>2.014302278490343</v>
      </c>
      <c r="AP1986" t="s">
        <v>1521</v>
      </c>
      <c r="AQ1986">
        <v>2019</v>
      </c>
      <c r="AR1986">
        <v>30</v>
      </c>
    </row>
    <row r="1987" spans="1:44">
      <c r="A1987" t="s">
        <v>44</v>
      </c>
      <c r="C1987" s="2">
        <v>43525</v>
      </c>
      <c r="D1987" t="s">
        <v>53</v>
      </c>
      <c r="E1987">
        <v>120</v>
      </c>
      <c r="F1987" t="s">
        <v>149</v>
      </c>
      <c r="G1987" t="s">
        <v>318</v>
      </c>
      <c r="H1987">
        <v>0.125</v>
      </c>
      <c r="I1987">
        <v>10</v>
      </c>
      <c r="J1987">
        <v>1362.01000976</v>
      </c>
      <c r="K1987">
        <v>26</v>
      </c>
      <c r="L1987">
        <v>13</v>
      </c>
      <c r="M1987" t="s">
        <v>332</v>
      </c>
      <c r="N1987">
        <v>91</v>
      </c>
      <c r="O1987" t="s">
        <v>333</v>
      </c>
      <c r="P1987" t="s">
        <v>558</v>
      </c>
      <c r="Q1987" t="s">
        <v>898</v>
      </c>
      <c r="R1987" t="s">
        <v>954</v>
      </c>
      <c r="S1987" s="2">
        <v>43525</v>
      </c>
      <c r="T1987" t="s">
        <v>970</v>
      </c>
      <c r="U1987">
        <v>0</v>
      </c>
      <c r="V1987" t="s">
        <v>972</v>
      </c>
      <c r="X1987">
        <v>0</v>
      </c>
      <c r="AA1987">
        <v>1</v>
      </c>
      <c r="AB1987">
        <v>0</v>
      </c>
      <c r="AC1987" t="s">
        <v>1077</v>
      </c>
      <c r="AG1987">
        <v>0</v>
      </c>
      <c r="AI1987">
        <v>41.06856006</v>
      </c>
      <c r="AJ1987" t="s">
        <v>972</v>
      </c>
      <c r="AL1987">
        <v>-107.60223919</v>
      </c>
      <c r="AN1987" t="s">
        <v>1430</v>
      </c>
      <c r="AO1987">
        <v>1.018812958471759</v>
      </c>
      <c r="AP1987" t="s">
        <v>1519</v>
      </c>
      <c r="AQ1987">
        <v>2019</v>
      </c>
      <c r="AR1987">
        <v>30</v>
      </c>
    </row>
    <row r="1988" spans="1:44">
      <c r="A1988" t="s">
        <v>44</v>
      </c>
      <c r="C1988" s="2">
        <v>43525</v>
      </c>
      <c r="D1988" t="s">
        <v>53</v>
      </c>
      <c r="E1988">
        <v>120</v>
      </c>
      <c r="F1988" t="s">
        <v>149</v>
      </c>
      <c r="G1988" t="s">
        <v>318</v>
      </c>
      <c r="H1988">
        <v>0.125</v>
      </c>
      <c r="I1988">
        <v>10</v>
      </c>
      <c r="J1988">
        <v>1362.01000976</v>
      </c>
      <c r="K1988">
        <v>22</v>
      </c>
      <c r="L1988">
        <v>13</v>
      </c>
      <c r="M1988" t="s">
        <v>332</v>
      </c>
      <c r="N1988">
        <v>91</v>
      </c>
      <c r="O1988" t="s">
        <v>333</v>
      </c>
      <c r="P1988" t="s">
        <v>558</v>
      </c>
      <c r="Q1988" t="s">
        <v>898</v>
      </c>
      <c r="R1988" t="s">
        <v>954</v>
      </c>
      <c r="S1988" s="2">
        <v>43525</v>
      </c>
      <c r="T1988" t="s">
        <v>970</v>
      </c>
      <c r="U1988">
        <v>0</v>
      </c>
      <c r="V1988" t="s">
        <v>972</v>
      </c>
      <c r="X1988">
        <v>0</v>
      </c>
      <c r="AA1988">
        <v>1</v>
      </c>
      <c r="AB1988">
        <v>0</v>
      </c>
      <c r="AC1988" t="s">
        <v>1077</v>
      </c>
      <c r="AG1988">
        <v>0</v>
      </c>
      <c r="AI1988">
        <v>41.08308619</v>
      </c>
      <c r="AJ1988" t="s">
        <v>972</v>
      </c>
      <c r="AL1988">
        <v>-107.62130566</v>
      </c>
      <c r="AN1988" t="s">
        <v>1428</v>
      </c>
      <c r="AO1988">
        <v>2.12907043754177</v>
      </c>
      <c r="AP1988" t="s">
        <v>1521</v>
      </c>
      <c r="AQ1988">
        <v>2019</v>
      </c>
      <c r="AR1988">
        <v>30</v>
      </c>
    </row>
    <row r="1989" spans="1:44">
      <c r="A1989" t="s">
        <v>44</v>
      </c>
      <c r="C1989" s="2">
        <v>43525</v>
      </c>
      <c r="D1989" t="s">
        <v>53</v>
      </c>
      <c r="E1989">
        <v>120</v>
      </c>
      <c r="F1989" t="s">
        <v>149</v>
      </c>
      <c r="G1989" t="s">
        <v>296</v>
      </c>
      <c r="H1989">
        <v>0.125</v>
      </c>
      <c r="I1989">
        <v>2</v>
      </c>
      <c r="J1989">
        <v>420.23999023</v>
      </c>
      <c r="K1989">
        <v>9</v>
      </c>
      <c r="L1989">
        <v>12</v>
      </c>
      <c r="M1989" t="s">
        <v>332</v>
      </c>
      <c r="N1989">
        <v>91</v>
      </c>
      <c r="O1989" t="s">
        <v>333</v>
      </c>
      <c r="P1989" t="s">
        <v>580</v>
      </c>
      <c r="Q1989" t="s">
        <v>921</v>
      </c>
      <c r="R1989" t="s">
        <v>954</v>
      </c>
      <c r="S1989" s="2">
        <v>43525</v>
      </c>
      <c r="T1989" t="s">
        <v>970</v>
      </c>
      <c r="U1989">
        <v>0</v>
      </c>
      <c r="V1989" t="s">
        <v>972</v>
      </c>
      <c r="X1989">
        <v>0</v>
      </c>
      <c r="AA1989">
        <v>1</v>
      </c>
      <c r="AB1989">
        <v>0</v>
      </c>
      <c r="AC1989" t="s">
        <v>1044</v>
      </c>
      <c r="AG1989">
        <v>0</v>
      </c>
      <c r="AI1989">
        <v>41.02514168</v>
      </c>
      <c r="AJ1989" t="s">
        <v>972</v>
      </c>
      <c r="AL1989">
        <v>-107.64037211</v>
      </c>
      <c r="AN1989" t="s">
        <v>1470</v>
      </c>
      <c r="AO1989">
        <v>2.662441009769022</v>
      </c>
      <c r="AP1989" t="s">
        <v>1522</v>
      </c>
      <c r="AQ1989">
        <v>2019</v>
      </c>
      <c r="AR1989">
        <v>30</v>
      </c>
    </row>
    <row r="1990" spans="1:44">
      <c r="A1990" t="s">
        <v>44</v>
      </c>
      <c r="C1990" s="2">
        <v>43525</v>
      </c>
      <c r="D1990" t="s">
        <v>53</v>
      </c>
      <c r="E1990">
        <v>120</v>
      </c>
      <c r="F1990" t="s">
        <v>149</v>
      </c>
      <c r="G1990" t="s">
        <v>296</v>
      </c>
      <c r="H1990">
        <v>0.125</v>
      </c>
      <c r="I1990">
        <v>2</v>
      </c>
      <c r="J1990">
        <v>420.23999023</v>
      </c>
      <c r="K1990">
        <v>9</v>
      </c>
      <c r="L1990">
        <v>12</v>
      </c>
      <c r="M1990" t="s">
        <v>332</v>
      </c>
      <c r="N1990">
        <v>91</v>
      </c>
      <c r="O1990" t="s">
        <v>333</v>
      </c>
      <c r="P1990" t="s">
        <v>580</v>
      </c>
      <c r="Q1990" t="s">
        <v>921</v>
      </c>
      <c r="R1990" t="s">
        <v>954</v>
      </c>
      <c r="S1990" s="2">
        <v>43525</v>
      </c>
      <c r="T1990" t="s">
        <v>970</v>
      </c>
      <c r="U1990">
        <v>0</v>
      </c>
      <c r="V1990" t="s">
        <v>972</v>
      </c>
      <c r="X1990">
        <v>0</v>
      </c>
      <c r="AA1990">
        <v>1</v>
      </c>
      <c r="AB1990">
        <v>0</v>
      </c>
      <c r="AC1990" t="s">
        <v>1044</v>
      </c>
      <c r="AG1990">
        <v>0</v>
      </c>
      <c r="AI1990">
        <v>41.02514168</v>
      </c>
      <c r="AJ1990" t="s">
        <v>972</v>
      </c>
      <c r="AL1990">
        <v>-107.64037211</v>
      </c>
      <c r="AN1990" t="s">
        <v>1470</v>
      </c>
      <c r="AO1990">
        <v>2.662441009769022</v>
      </c>
      <c r="AP1990" t="s">
        <v>1522</v>
      </c>
      <c r="AQ1990">
        <v>2019</v>
      </c>
      <c r="AR1990">
        <v>30</v>
      </c>
    </row>
    <row r="1991" spans="1:44">
      <c r="A1991" t="s">
        <v>44</v>
      </c>
      <c r="C1991" s="2">
        <v>43901</v>
      </c>
      <c r="D1991" t="s">
        <v>68</v>
      </c>
      <c r="E1991">
        <v>60</v>
      </c>
      <c r="F1991" t="s">
        <v>156</v>
      </c>
      <c r="G1991" t="s">
        <v>280</v>
      </c>
      <c r="H1991">
        <v>0.1667</v>
      </c>
      <c r="I1991">
        <v>1</v>
      </c>
      <c r="J1991">
        <v>640</v>
      </c>
      <c r="K1991">
        <v>36</v>
      </c>
      <c r="L1991">
        <v>13</v>
      </c>
      <c r="M1991" t="s">
        <v>332</v>
      </c>
      <c r="N1991">
        <v>91</v>
      </c>
      <c r="O1991" t="s">
        <v>333</v>
      </c>
      <c r="P1991" t="s">
        <v>559</v>
      </c>
      <c r="Q1991" t="s">
        <v>899</v>
      </c>
      <c r="R1991" t="s">
        <v>954</v>
      </c>
      <c r="S1991" s="2">
        <v>43901</v>
      </c>
      <c r="T1991" t="s">
        <v>970</v>
      </c>
      <c r="U1991">
        <v>0</v>
      </c>
      <c r="V1991" t="s">
        <v>972</v>
      </c>
      <c r="X1991">
        <v>0</v>
      </c>
      <c r="AA1991">
        <v>0</v>
      </c>
      <c r="AB1991">
        <v>1</v>
      </c>
      <c r="AC1991" t="s">
        <v>1025</v>
      </c>
      <c r="AG1991">
        <v>0</v>
      </c>
      <c r="AI1991">
        <v>41.05423992</v>
      </c>
      <c r="AJ1991" t="s">
        <v>972</v>
      </c>
      <c r="AL1991">
        <v>-107.58319561</v>
      </c>
      <c r="AN1991" t="s">
        <v>1434</v>
      </c>
      <c r="AO1991">
        <v>1.238830497965521</v>
      </c>
      <c r="AP1991" t="s">
        <v>1520</v>
      </c>
      <c r="AQ1991">
        <v>2020</v>
      </c>
      <c r="AR1991">
        <v>30</v>
      </c>
    </row>
    <row r="1992" spans="1:44">
      <c r="A1992" t="s">
        <v>44</v>
      </c>
      <c r="C1992" s="2">
        <v>43901</v>
      </c>
      <c r="D1992" t="s">
        <v>68</v>
      </c>
      <c r="E1992">
        <v>60</v>
      </c>
      <c r="F1992" t="s">
        <v>156</v>
      </c>
      <c r="G1992" t="s">
        <v>280</v>
      </c>
      <c r="H1992">
        <v>0.1667</v>
      </c>
      <c r="I1992">
        <v>1</v>
      </c>
      <c r="J1992">
        <v>640</v>
      </c>
      <c r="K1992">
        <v>36</v>
      </c>
      <c r="L1992">
        <v>13</v>
      </c>
      <c r="M1992" t="s">
        <v>332</v>
      </c>
      <c r="N1992">
        <v>91</v>
      </c>
      <c r="O1992" t="s">
        <v>333</v>
      </c>
      <c r="P1992" t="s">
        <v>559</v>
      </c>
      <c r="Q1992" t="s">
        <v>899</v>
      </c>
      <c r="R1992" t="s">
        <v>954</v>
      </c>
      <c r="S1992" s="2">
        <v>43901</v>
      </c>
      <c r="T1992" t="s">
        <v>970</v>
      </c>
      <c r="U1992">
        <v>0</v>
      </c>
      <c r="V1992" t="s">
        <v>972</v>
      </c>
      <c r="X1992">
        <v>0</v>
      </c>
      <c r="AA1992">
        <v>0</v>
      </c>
      <c r="AB1992">
        <v>1</v>
      </c>
      <c r="AC1992" t="s">
        <v>1025</v>
      </c>
      <c r="AG1992">
        <v>0</v>
      </c>
      <c r="AI1992">
        <v>41.05423992</v>
      </c>
      <c r="AJ1992" t="s">
        <v>972</v>
      </c>
      <c r="AL1992">
        <v>-107.58319561</v>
      </c>
      <c r="AN1992" t="s">
        <v>1434</v>
      </c>
      <c r="AO1992">
        <v>1.238830497965521</v>
      </c>
      <c r="AP1992" t="s">
        <v>1520</v>
      </c>
      <c r="AQ1992">
        <v>2020</v>
      </c>
      <c r="AR1992">
        <v>30</v>
      </c>
    </row>
    <row r="1993" spans="1:44">
      <c r="A1993" t="s">
        <v>44</v>
      </c>
      <c r="C1993" s="2">
        <v>43525</v>
      </c>
      <c r="D1993" t="s">
        <v>53</v>
      </c>
      <c r="E1993">
        <v>120</v>
      </c>
      <c r="F1993" t="s">
        <v>149</v>
      </c>
      <c r="G1993" t="s">
        <v>248</v>
      </c>
      <c r="H1993">
        <v>0.125</v>
      </c>
      <c r="I1993">
        <v>2</v>
      </c>
      <c r="J1993">
        <v>1080</v>
      </c>
      <c r="K1993">
        <v>33</v>
      </c>
      <c r="L1993">
        <v>14</v>
      </c>
      <c r="M1993" t="s">
        <v>332</v>
      </c>
      <c r="N1993">
        <v>100</v>
      </c>
      <c r="O1993" t="s">
        <v>333</v>
      </c>
      <c r="P1993" t="s">
        <v>581</v>
      </c>
      <c r="Q1993" t="s">
        <v>922</v>
      </c>
      <c r="R1993" t="s">
        <v>954</v>
      </c>
      <c r="S1993" s="2">
        <v>43525</v>
      </c>
      <c r="T1993" t="s">
        <v>969</v>
      </c>
      <c r="U1993">
        <v>0</v>
      </c>
      <c r="V1993" t="s">
        <v>972</v>
      </c>
      <c r="X1993">
        <v>0</v>
      </c>
      <c r="AA1993">
        <v>1</v>
      </c>
      <c r="AB1993">
        <v>0</v>
      </c>
      <c r="AC1993" t="s">
        <v>1088</v>
      </c>
      <c r="AG1993">
        <v>0</v>
      </c>
      <c r="AI1993">
        <v>41.14366136</v>
      </c>
      <c r="AJ1993" t="s">
        <v>972</v>
      </c>
      <c r="AL1993">
        <v>-108.67183809</v>
      </c>
      <c r="AN1993" t="s">
        <v>1471</v>
      </c>
      <c r="AO1993">
        <v>2.313071068701101</v>
      </c>
      <c r="AP1993" t="s">
        <v>1519</v>
      </c>
      <c r="AQ1993">
        <v>2019</v>
      </c>
      <c r="AR1993">
        <v>73</v>
      </c>
    </row>
    <row r="1994" spans="1:44">
      <c r="A1994" t="s">
        <v>44</v>
      </c>
      <c r="C1994" s="2">
        <v>43361</v>
      </c>
      <c r="D1994" t="s">
        <v>103</v>
      </c>
      <c r="E1994">
        <v>120</v>
      </c>
      <c r="F1994" t="s">
        <v>149</v>
      </c>
      <c r="G1994" t="s">
        <v>329</v>
      </c>
      <c r="H1994">
        <v>0.125</v>
      </c>
      <c r="I1994">
        <v>6</v>
      </c>
      <c r="J1994">
        <v>695.10998535</v>
      </c>
      <c r="K1994">
        <v>12</v>
      </c>
      <c r="L1994">
        <v>12</v>
      </c>
      <c r="M1994" t="s">
        <v>332</v>
      </c>
      <c r="N1994">
        <v>101</v>
      </c>
      <c r="O1994" t="s">
        <v>333</v>
      </c>
      <c r="P1994" t="s">
        <v>582</v>
      </c>
      <c r="Q1994" t="s">
        <v>923</v>
      </c>
      <c r="R1994" t="s">
        <v>954</v>
      </c>
      <c r="S1994" s="2">
        <v>43361</v>
      </c>
      <c r="T1994" t="s">
        <v>969</v>
      </c>
      <c r="U1994">
        <v>0</v>
      </c>
      <c r="V1994" t="s">
        <v>972</v>
      </c>
      <c r="X1994">
        <v>0</v>
      </c>
      <c r="AA1994">
        <v>1</v>
      </c>
      <c r="AB1994">
        <v>0</v>
      </c>
      <c r="AC1994" t="s">
        <v>1089</v>
      </c>
      <c r="AG1994">
        <v>0</v>
      </c>
      <c r="AI1994">
        <v>41.03379394</v>
      </c>
      <c r="AJ1994" t="s">
        <v>972</v>
      </c>
      <c r="AL1994">
        <v>-108.72931227</v>
      </c>
      <c r="AN1994" t="s">
        <v>1472</v>
      </c>
      <c r="AO1994">
        <v>2.156817294590124</v>
      </c>
      <c r="AP1994" t="s">
        <v>1522</v>
      </c>
      <c r="AQ1994">
        <v>2018</v>
      </c>
      <c r="AR1994">
        <v>72</v>
      </c>
    </row>
    <row r="1995" spans="1:44">
      <c r="A1995" t="s">
        <v>44</v>
      </c>
      <c r="C1995" s="2">
        <v>41219</v>
      </c>
      <c r="D1995" t="s">
        <v>52</v>
      </c>
      <c r="E1995">
        <v>120</v>
      </c>
      <c r="F1995" t="s">
        <v>148</v>
      </c>
      <c r="G1995" t="s">
        <v>248</v>
      </c>
      <c r="H1995">
        <v>0.125</v>
      </c>
      <c r="I1995">
        <v>12</v>
      </c>
      <c r="J1995">
        <v>1772.26000976</v>
      </c>
      <c r="K1995">
        <v>2</v>
      </c>
      <c r="L1995">
        <v>20</v>
      </c>
      <c r="M1995" t="s">
        <v>332</v>
      </c>
      <c r="N1995">
        <v>114</v>
      </c>
      <c r="O1995" t="s">
        <v>333</v>
      </c>
      <c r="P1995" t="s">
        <v>350</v>
      </c>
      <c r="Q1995" t="s">
        <v>628</v>
      </c>
      <c r="R1995" t="s">
        <v>954</v>
      </c>
      <c r="S1995" s="2">
        <v>41219</v>
      </c>
      <c r="T1995" t="s">
        <v>958</v>
      </c>
      <c r="U1995">
        <v>0</v>
      </c>
      <c r="V1995" t="s">
        <v>972</v>
      </c>
      <c r="AA1995">
        <v>1</v>
      </c>
      <c r="AB1995">
        <v>0</v>
      </c>
      <c r="AC1995" t="s">
        <v>982</v>
      </c>
      <c r="AI1995">
        <v>41.74339282</v>
      </c>
      <c r="AJ1995" t="s">
        <v>972</v>
      </c>
      <c r="AL1995">
        <v>-110.26031254</v>
      </c>
      <c r="AN1995" t="s">
        <v>1114</v>
      </c>
      <c r="AO1995">
        <v>2.136297956818313</v>
      </c>
      <c r="AP1995" t="s">
        <v>1519</v>
      </c>
      <c r="AQ1995">
        <v>2012</v>
      </c>
      <c r="AR1995">
        <v>86</v>
      </c>
    </row>
    <row r="1996" spans="1:44">
      <c r="A1996" t="s">
        <v>44</v>
      </c>
      <c r="C1996" s="2">
        <v>41219</v>
      </c>
      <c r="D1996" t="s">
        <v>52</v>
      </c>
      <c r="E1996">
        <v>120</v>
      </c>
      <c r="F1996" t="s">
        <v>148</v>
      </c>
      <c r="G1996" t="s">
        <v>248</v>
      </c>
      <c r="H1996">
        <v>0.125</v>
      </c>
      <c r="I1996">
        <v>12</v>
      </c>
      <c r="J1996">
        <v>1772.26000976</v>
      </c>
      <c r="K1996">
        <v>12</v>
      </c>
      <c r="L1996">
        <v>20</v>
      </c>
      <c r="M1996" t="s">
        <v>332</v>
      </c>
      <c r="N1996">
        <v>114</v>
      </c>
      <c r="O1996" t="s">
        <v>333</v>
      </c>
      <c r="P1996" t="s">
        <v>350</v>
      </c>
      <c r="Q1996" t="s">
        <v>628</v>
      </c>
      <c r="R1996" t="s">
        <v>954</v>
      </c>
      <c r="S1996" s="2">
        <v>41219</v>
      </c>
      <c r="T1996" t="s">
        <v>958</v>
      </c>
      <c r="U1996">
        <v>0</v>
      </c>
      <c r="V1996" t="s">
        <v>972</v>
      </c>
      <c r="AA1996">
        <v>1</v>
      </c>
      <c r="AB1996">
        <v>0</v>
      </c>
      <c r="AC1996" t="s">
        <v>982</v>
      </c>
      <c r="AI1996">
        <v>41.73035067</v>
      </c>
      <c r="AJ1996" t="s">
        <v>972</v>
      </c>
      <c r="AL1996">
        <v>-110.24081088</v>
      </c>
      <c r="AN1996" t="s">
        <v>1115</v>
      </c>
      <c r="AO1996">
        <v>1.860530125575813</v>
      </c>
      <c r="AP1996" t="s">
        <v>1519</v>
      </c>
      <c r="AQ1996">
        <v>2012</v>
      </c>
      <c r="AR1996">
        <v>86</v>
      </c>
    </row>
    <row r="1997" spans="1:44">
      <c r="A1997" t="s">
        <v>44</v>
      </c>
      <c r="C1997" s="2">
        <v>41219</v>
      </c>
      <c r="D1997" t="s">
        <v>52</v>
      </c>
      <c r="E1997">
        <v>120</v>
      </c>
      <c r="F1997" t="s">
        <v>148</v>
      </c>
      <c r="G1997" t="s">
        <v>248</v>
      </c>
      <c r="H1997">
        <v>0.125</v>
      </c>
      <c r="I1997">
        <v>12</v>
      </c>
      <c r="J1997">
        <v>1772.26000976</v>
      </c>
      <c r="K1997">
        <v>14</v>
      </c>
      <c r="L1997">
        <v>20</v>
      </c>
      <c r="M1997" t="s">
        <v>332</v>
      </c>
      <c r="N1997">
        <v>114</v>
      </c>
      <c r="O1997" t="s">
        <v>333</v>
      </c>
      <c r="P1997" t="s">
        <v>350</v>
      </c>
      <c r="Q1997" t="s">
        <v>628</v>
      </c>
      <c r="R1997" t="s">
        <v>954</v>
      </c>
      <c r="S1997" s="2">
        <v>41219</v>
      </c>
      <c r="T1997" t="s">
        <v>958</v>
      </c>
      <c r="U1997">
        <v>0</v>
      </c>
      <c r="V1997" t="s">
        <v>972</v>
      </c>
      <c r="AA1997">
        <v>1</v>
      </c>
      <c r="AB1997">
        <v>0</v>
      </c>
      <c r="AC1997" t="s">
        <v>982</v>
      </c>
      <c r="AI1997">
        <v>41.71588524</v>
      </c>
      <c r="AJ1997" t="s">
        <v>972</v>
      </c>
      <c r="AL1997">
        <v>-110.26035017</v>
      </c>
      <c r="AN1997" t="s">
        <v>1473</v>
      </c>
      <c r="AO1997">
        <v>0.4579177864867811</v>
      </c>
      <c r="AP1997" t="s">
        <v>1519</v>
      </c>
      <c r="AQ1997">
        <v>2012</v>
      </c>
      <c r="AR1997">
        <v>86</v>
      </c>
    </row>
    <row r="1998" spans="1:44">
      <c r="A1998" t="s">
        <v>44</v>
      </c>
      <c r="C1998" s="2">
        <v>41219</v>
      </c>
      <c r="D1998" t="s">
        <v>52</v>
      </c>
      <c r="E1998">
        <v>120</v>
      </c>
      <c r="F1998" t="s">
        <v>148</v>
      </c>
      <c r="G1998" t="s">
        <v>248</v>
      </c>
      <c r="H1998">
        <v>0.125</v>
      </c>
      <c r="I1998">
        <v>12</v>
      </c>
      <c r="J1998">
        <v>1772.26000976</v>
      </c>
      <c r="K1998">
        <v>34</v>
      </c>
      <c r="L1998">
        <v>20</v>
      </c>
      <c r="M1998" t="s">
        <v>332</v>
      </c>
      <c r="N1998">
        <v>114</v>
      </c>
      <c r="O1998" t="s">
        <v>333</v>
      </c>
      <c r="P1998" t="s">
        <v>350</v>
      </c>
      <c r="Q1998" t="s">
        <v>628</v>
      </c>
      <c r="R1998" t="s">
        <v>954</v>
      </c>
      <c r="S1998" s="2">
        <v>41219</v>
      </c>
      <c r="T1998" t="s">
        <v>958</v>
      </c>
      <c r="U1998">
        <v>0</v>
      </c>
      <c r="V1998" t="s">
        <v>972</v>
      </c>
      <c r="AA1998">
        <v>1</v>
      </c>
      <c r="AB1998">
        <v>0</v>
      </c>
      <c r="AC1998" t="s">
        <v>982</v>
      </c>
      <c r="AI1998">
        <v>41.67266106</v>
      </c>
      <c r="AJ1998" t="s">
        <v>972</v>
      </c>
      <c r="AL1998">
        <v>-110.27939301</v>
      </c>
      <c r="AN1998" t="s">
        <v>1474</v>
      </c>
      <c r="AO1998">
        <v>2.853759015284613</v>
      </c>
      <c r="AP1998" t="s">
        <v>1522</v>
      </c>
      <c r="AQ1998">
        <v>2012</v>
      </c>
      <c r="AR1998">
        <v>86</v>
      </c>
    </row>
    <row r="1999" spans="1:44">
      <c r="A1999" t="s">
        <v>44</v>
      </c>
      <c r="C1999" s="2">
        <v>43083</v>
      </c>
      <c r="D1999" t="s">
        <v>46</v>
      </c>
      <c r="E1999">
        <v>120</v>
      </c>
      <c r="F1999" t="s">
        <v>149</v>
      </c>
      <c r="G1999" t="s">
        <v>244</v>
      </c>
      <c r="H1999">
        <v>0.125</v>
      </c>
      <c r="I1999">
        <v>6</v>
      </c>
      <c r="J1999">
        <v>538.34</v>
      </c>
      <c r="K1999">
        <v>18</v>
      </c>
      <c r="L1999">
        <v>20</v>
      </c>
      <c r="M1999" t="s">
        <v>332</v>
      </c>
      <c r="N1999">
        <v>113</v>
      </c>
      <c r="O1999" t="s">
        <v>333</v>
      </c>
      <c r="P1999" t="s">
        <v>583</v>
      </c>
      <c r="Q1999" t="s">
        <v>924</v>
      </c>
      <c r="R1999" t="s">
        <v>954</v>
      </c>
      <c r="S1999" s="2">
        <v>43083</v>
      </c>
      <c r="T1999" t="s">
        <v>958</v>
      </c>
      <c r="U1999">
        <v>0</v>
      </c>
      <c r="V1999" t="s">
        <v>972</v>
      </c>
      <c r="X1999">
        <v>0</v>
      </c>
      <c r="AA1999">
        <v>1</v>
      </c>
      <c r="AB1999">
        <v>0</v>
      </c>
      <c r="AC1999" t="s">
        <v>977</v>
      </c>
      <c r="AG1999">
        <v>0</v>
      </c>
      <c r="AI1999">
        <v>41.71564918</v>
      </c>
      <c r="AJ1999" t="s">
        <v>972</v>
      </c>
      <c r="AL1999">
        <v>-110.22167541</v>
      </c>
      <c r="AN1999" t="s">
        <v>1475</v>
      </c>
      <c r="AO1999">
        <v>2.425471615181078</v>
      </c>
      <c r="AP1999" t="s">
        <v>1520</v>
      </c>
      <c r="AQ1999">
        <v>2017</v>
      </c>
      <c r="AR1999">
        <v>86</v>
      </c>
    </row>
    <row r="2000" spans="1:44">
      <c r="A2000" t="s">
        <v>44</v>
      </c>
      <c r="C2000" s="2">
        <v>43726</v>
      </c>
      <c r="D2000" t="s">
        <v>54</v>
      </c>
      <c r="E2000">
        <v>120</v>
      </c>
      <c r="F2000" t="s">
        <v>149</v>
      </c>
      <c r="G2000" t="s">
        <v>292</v>
      </c>
      <c r="H2000">
        <v>0.125</v>
      </c>
      <c r="I2000">
        <v>3</v>
      </c>
      <c r="J2000">
        <v>2221</v>
      </c>
      <c r="K2000">
        <v>7</v>
      </c>
      <c r="L2000">
        <v>20</v>
      </c>
      <c r="M2000" t="s">
        <v>332</v>
      </c>
      <c r="N2000">
        <v>113</v>
      </c>
      <c r="O2000" t="s">
        <v>333</v>
      </c>
      <c r="P2000" t="s">
        <v>584</v>
      </c>
      <c r="Q2000" t="s">
        <v>925</v>
      </c>
      <c r="R2000" t="s">
        <v>954</v>
      </c>
      <c r="S2000" s="2">
        <v>43726</v>
      </c>
      <c r="T2000" t="s">
        <v>958</v>
      </c>
      <c r="U2000">
        <v>0</v>
      </c>
      <c r="V2000" t="s">
        <v>972</v>
      </c>
      <c r="X2000">
        <v>0</v>
      </c>
      <c r="AA2000">
        <v>1</v>
      </c>
      <c r="AB2000">
        <v>0</v>
      </c>
      <c r="AC2000" t="s">
        <v>1038</v>
      </c>
      <c r="AG2000">
        <v>0</v>
      </c>
      <c r="AI2000">
        <v>41.73023646</v>
      </c>
      <c r="AJ2000" t="s">
        <v>972</v>
      </c>
      <c r="AL2000">
        <v>-110.22172147</v>
      </c>
      <c r="AN2000" t="s">
        <v>1476</v>
      </c>
      <c r="AO2000">
        <v>2.691467133180984</v>
      </c>
      <c r="AP2000" t="s">
        <v>1519</v>
      </c>
      <c r="AQ2000">
        <v>2019</v>
      </c>
      <c r="AR2000">
        <v>86</v>
      </c>
    </row>
    <row r="2001" spans="1:44">
      <c r="A2001" t="s">
        <v>44</v>
      </c>
      <c r="C2001" s="2">
        <v>43525</v>
      </c>
      <c r="D2001" t="s">
        <v>53</v>
      </c>
      <c r="E2001">
        <v>120</v>
      </c>
      <c r="F2001" t="s">
        <v>149</v>
      </c>
      <c r="G2001" t="s">
        <v>330</v>
      </c>
      <c r="H2001">
        <v>0.125</v>
      </c>
      <c r="I2001">
        <v>2</v>
      </c>
      <c r="J2001">
        <v>1720</v>
      </c>
      <c r="K2001">
        <v>28</v>
      </c>
      <c r="L2001">
        <v>20</v>
      </c>
      <c r="M2001" t="s">
        <v>332</v>
      </c>
      <c r="N2001">
        <v>114</v>
      </c>
      <c r="O2001" t="s">
        <v>333</v>
      </c>
      <c r="P2001" t="s">
        <v>585</v>
      </c>
      <c r="Q2001" t="s">
        <v>926</v>
      </c>
      <c r="R2001" t="s">
        <v>954</v>
      </c>
      <c r="S2001" s="2">
        <v>43525</v>
      </c>
      <c r="T2001" t="s">
        <v>958</v>
      </c>
      <c r="U2001">
        <v>0</v>
      </c>
      <c r="V2001" t="s">
        <v>972</v>
      </c>
      <c r="X2001">
        <v>0</v>
      </c>
      <c r="AA2001">
        <v>1</v>
      </c>
      <c r="AB2001">
        <v>0</v>
      </c>
      <c r="AC2001" t="s">
        <v>1090</v>
      </c>
      <c r="AG2001">
        <v>0</v>
      </c>
      <c r="AI2001">
        <v>41.68733593</v>
      </c>
      <c r="AJ2001" t="s">
        <v>972</v>
      </c>
      <c r="AL2001">
        <v>-110.29885658</v>
      </c>
      <c r="AN2001" t="s">
        <v>1477</v>
      </c>
      <c r="AO2001">
        <v>2.381117323146072</v>
      </c>
      <c r="AP2001" t="s">
        <v>1522</v>
      </c>
      <c r="AQ2001">
        <v>2019</v>
      </c>
      <c r="AR2001">
        <v>86</v>
      </c>
    </row>
    <row r="2002" spans="1:44">
      <c r="A2002" t="s">
        <v>44</v>
      </c>
      <c r="C2002" s="2">
        <v>43525</v>
      </c>
      <c r="D2002" t="s">
        <v>53</v>
      </c>
      <c r="E2002">
        <v>120</v>
      </c>
      <c r="F2002" t="s">
        <v>149</v>
      </c>
      <c r="G2002" t="s">
        <v>330</v>
      </c>
      <c r="H2002">
        <v>0.125</v>
      </c>
      <c r="I2002">
        <v>2</v>
      </c>
      <c r="J2002">
        <v>1720</v>
      </c>
      <c r="K2002">
        <v>24</v>
      </c>
      <c r="L2002">
        <v>20</v>
      </c>
      <c r="M2002" t="s">
        <v>332</v>
      </c>
      <c r="N2002">
        <v>114</v>
      </c>
      <c r="O2002" t="s">
        <v>333</v>
      </c>
      <c r="P2002" t="s">
        <v>585</v>
      </c>
      <c r="Q2002" t="s">
        <v>926</v>
      </c>
      <c r="R2002" t="s">
        <v>954</v>
      </c>
      <c r="S2002" s="2">
        <v>43525</v>
      </c>
      <c r="T2002" t="s">
        <v>958</v>
      </c>
      <c r="U2002">
        <v>0</v>
      </c>
      <c r="V2002" t="s">
        <v>972</v>
      </c>
      <c r="X2002">
        <v>0</v>
      </c>
      <c r="AA2002">
        <v>1</v>
      </c>
      <c r="AB2002">
        <v>0</v>
      </c>
      <c r="AC2002" t="s">
        <v>1090</v>
      </c>
      <c r="AG2002">
        <v>0</v>
      </c>
      <c r="AI2002">
        <v>41.70114176</v>
      </c>
      <c r="AJ2002" t="s">
        <v>972</v>
      </c>
      <c r="AL2002">
        <v>-110.24069587</v>
      </c>
      <c r="AN2002" t="s">
        <v>1478</v>
      </c>
      <c r="AO2002">
        <v>1.654875202358337</v>
      </c>
      <c r="AP2002" t="s">
        <v>1523</v>
      </c>
      <c r="AQ2002">
        <v>2019</v>
      </c>
      <c r="AR2002">
        <v>86</v>
      </c>
    </row>
    <row r="2003" spans="1:44">
      <c r="A2003" t="s">
        <v>44</v>
      </c>
      <c r="C2003" s="2">
        <v>43525</v>
      </c>
      <c r="D2003" t="s">
        <v>53</v>
      </c>
      <c r="E2003">
        <v>120</v>
      </c>
      <c r="F2003" t="s">
        <v>149</v>
      </c>
      <c r="G2003" t="s">
        <v>330</v>
      </c>
      <c r="H2003">
        <v>0.125</v>
      </c>
      <c r="I2003">
        <v>2</v>
      </c>
      <c r="J2003">
        <v>1720</v>
      </c>
      <c r="K2003">
        <v>26</v>
      </c>
      <c r="L2003">
        <v>20</v>
      </c>
      <c r="M2003" t="s">
        <v>332</v>
      </c>
      <c r="N2003">
        <v>114</v>
      </c>
      <c r="O2003" t="s">
        <v>333</v>
      </c>
      <c r="P2003" t="s">
        <v>585</v>
      </c>
      <c r="Q2003" t="s">
        <v>926</v>
      </c>
      <c r="R2003" t="s">
        <v>954</v>
      </c>
      <c r="S2003" s="2">
        <v>43525</v>
      </c>
      <c r="T2003" t="s">
        <v>958</v>
      </c>
      <c r="U2003">
        <v>0</v>
      </c>
      <c r="V2003" t="s">
        <v>972</v>
      </c>
      <c r="X2003">
        <v>0</v>
      </c>
      <c r="AA2003">
        <v>1</v>
      </c>
      <c r="AB2003">
        <v>0</v>
      </c>
      <c r="AC2003" t="s">
        <v>1090</v>
      </c>
      <c r="AG2003">
        <v>0</v>
      </c>
      <c r="AI2003">
        <v>41.68686706</v>
      </c>
      <c r="AJ2003" t="s">
        <v>972</v>
      </c>
      <c r="AL2003">
        <v>-110.26018176</v>
      </c>
      <c r="AN2003" t="s">
        <v>1479</v>
      </c>
      <c r="AO2003">
        <v>1.862483074154341</v>
      </c>
      <c r="AP2003" t="s">
        <v>1524</v>
      </c>
      <c r="AQ2003">
        <v>2019</v>
      </c>
      <c r="AR2003">
        <v>86</v>
      </c>
    </row>
    <row r="2004" spans="1:44">
      <c r="A2004" t="s">
        <v>44</v>
      </c>
      <c r="C2004" s="2">
        <v>43525</v>
      </c>
      <c r="D2004" t="s">
        <v>53</v>
      </c>
      <c r="E2004">
        <v>120</v>
      </c>
      <c r="F2004" t="s">
        <v>149</v>
      </c>
      <c r="G2004" t="s">
        <v>330</v>
      </c>
      <c r="H2004">
        <v>0.125</v>
      </c>
      <c r="I2004">
        <v>2</v>
      </c>
      <c r="J2004">
        <v>1720</v>
      </c>
      <c r="K2004">
        <v>34</v>
      </c>
      <c r="L2004">
        <v>20</v>
      </c>
      <c r="M2004" t="s">
        <v>332</v>
      </c>
      <c r="N2004">
        <v>114</v>
      </c>
      <c r="O2004" t="s">
        <v>333</v>
      </c>
      <c r="P2004" t="s">
        <v>585</v>
      </c>
      <c r="Q2004" t="s">
        <v>926</v>
      </c>
      <c r="R2004" t="s">
        <v>954</v>
      </c>
      <c r="S2004" s="2">
        <v>43525</v>
      </c>
      <c r="T2004" t="s">
        <v>958</v>
      </c>
      <c r="U2004">
        <v>0</v>
      </c>
      <c r="V2004" t="s">
        <v>972</v>
      </c>
      <c r="X2004">
        <v>0</v>
      </c>
      <c r="AA2004">
        <v>1</v>
      </c>
      <c r="AB2004">
        <v>0</v>
      </c>
      <c r="AC2004" t="s">
        <v>1090</v>
      </c>
      <c r="AG2004">
        <v>0</v>
      </c>
      <c r="AI2004">
        <v>41.67266106</v>
      </c>
      <c r="AJ2004" t="s">
        <v>972</v>
      </c>
      <c r="AL2004">
        <v>-110.27939301</v>
      </c>
      <c r="AN2004" t="s">
        <v>1474</v>
      </c>
      <c r="AO2004">
        <v>2.853759015284613</v>
      </c>
      <c r="AP2004" t="s">
        <v>1522</v>
      </c>
      <c r="AQ2004">
        <v>2019</v>
      </c>
      <c r="AR2004">
        <v>86</v>
      </c>
    </row>
    <row r="2005" spans="1:44">
      <c r="A2005" t="s">
        <v>44</v>
      </c>
      <c r="C2005" s="2">
        <v>43525</v>
      </c>
      <c r="D2005" t="s">
        <v>53</v>
      </c>
      <c r="E2005">
        <v>120</v>
      </c>
      <c r="F2005" t="s">
        <v>149</v>
      </c>
      <c r="G2005" t="s">
        <v>330</v>
      </c>
      <c r="H2005">
        <v>0.125</v>
      </c>
      <c r="I2005">
        <v>2</v>
      </c>
      <c r="J2005">
        <v>1720</v>
      </c>
      <c r="K2005">
        <v>34</v>
      </c>
      <c r="L2005">
        <v>20</v>
      </c>
      <c r="M2005" t="s">
        <v>332</v>
      </c>
      <c r="N2005">
        <v>114</v>
      </c>
      <c r="O2005" t="s">
        <v>333</v>
      </c>
      <c r="P2005" t="s">
        <v>585</v>
      </c>
      <c r="Q2005" t="s">
        <v>926</v>
      </c>
      <c r="R2005" t="s">
        <v>954</v>
      </c>
      <c r="S2005" s="2">
        <v>43525</v>
      </c>
      <c r="T2005" t="s">
        <v>958</v>
      </c>
      <c r="U2005">
        <v>0</v>
      </c>
      <c r="V2005" t="s">
        <v>972</v>
      </c>
      <c r="X2005">
        <v>0</v>
      </c>
      <c r="AA2005">
        <v>1</v>
      </c>
      <c r="AB2005">
        <v>0</v>
      </c>
      <c r="AC2005" t="s">
        <v>1090</v>
      </c>
      <c r="AG2005">
        <v>0</v>
      </c>
      <c r="AI2005">
        <v>41.67266106</v>
      </c>
      <c r="AJ2005" t="s">
        <v>972</v>
      </c>
      <c r="AL2005">
        <v>-110.27939301</v>
      </c>
      <c r="AN2005" t="s">
        <v>1474</v>
      </c>
      <c r="AO2005">
        <v>2.853759015284613</v>
      </c>
      <c r="AP2005" t="s">
        <v>1522</v>
      </c>
      <c r="AQ2005">
        <v>2019</v>
      </c>
      <c r="AR2005">
        <v>86</v>
      </c>
    </row>
    <row r="2006" spans="1:44">
      <c r="A2006" t="s">
        <v>44</v>
      </c>
      <c r="C2006" s="2">
        <v>43525</v>
      </c>
      <c r="D2006" t="s">
        <v>53</v>
      </c>
      <c r="E2006">
        <v>120</v>
      </c>
      <c r="F2006" t="s">
        <v>149</v>
      </c>
      <c r="G2006" t="s">
        <v>330</v>
      </c>
      <c r="H2006">
        <v>0.125</v>
      </c>
      <c r="I2006">
        <v>2</v>
      </c>
      <c r="J2006">
        <v>1276.9</v>
      </c>
      <c r="K2006">
        <v>30</v>
      </c>
      <c r="L2006">
        <v>20</v>
      </c>
      <c r="M2006" t="s">
        <v>332</v>
      </c>
      <c r="N2006">
        <v>114</v>
      </c>
      <c r="O2006" t="s">
        <v>333</v>
      </c>
      <c r="P2006" t="s">
        <v>586</v>
      </c>
      <c r="Q2006" t="s">
        <v>927</v>
      </c>
      <c r="R2006" t="s">
        <v>954</v>
      </c>
      <c r="S2006" s="2">
        <v>43525</v>
      </c>
      <c r="T2006" t="s">
        <v>958</v>
      </c>
      <c r="U2006">
        <v>0</v>
      </c>
      <c r="V2006" t="s">
        <v>972</v>
      </c>
      <c r="X2006">
        <v>0</v>
      </c>
      <c r="AA2006">
        <v>1</v>
      </c>
      <c r="AB2006">
        <v>0</v>
      </c>
      <c r="AC2006" t="s">
        <v>1090</v>
      </c>
      <c r="AG2006">
        <v>0</v>
      </c>
      <c r="AI2006">
        <v>41.6878582</v>
      </c>
      <c r="AJ2006" t="s">
        <v>972</v>
      </c>
      <c r="AL2006">
        <v>-110.33740932</v>
      </c>
      <c r="AN2006" t="s">
        <v>1480</v>
      </c>
      <c r="AO2006">
        <v>1.958952481199535</v>
      </c>
      <c r="AP2006" t="s">
        <v>1524</v>
      </c>
      <c r="AQ2006">
        <v>2019</v>
      </c>
      <c r="AR2006">
        <v>83</v>
      </c>
    </row>
    <row r="2007" spans="1:44">
      <c r="A2007" t="s">
        <v>44</v>
      </c>
      <c r="C2007" s="2">
        <v>43525</v>
      </c>
      <c r="D2007" t="s">
        <v>53</v>
      </c>
      <c r="E2007">
        <v>120</v>
      </c>
      <c r="F2007" t="s">
        <v>149</v>
      </c>
      <c r="G2007" t="s">
        <v>330</v>
      </c>
      <c r="H2007">
        <v>0.125</v>
      </c>
      <c r="I2007">
        <v>2</v>
      </c>
      <c r="J2007">
        <v>1276.9</v>
      </c>
      <c r="K2007">
        <v>30</v>
      </c>
      <c r="L2007">
        <v>20</v>
      </c>
      <c r="M2007" t="s">
        <v>332</v>
      </c>
      <c r="N2007">
        <v>114</v>
      </c>
      <c r="O2007" t="s">
        <v>333</v>
      </c>
      <c r="P2007" t="s">
        <v>586</v>
      </c>
      <c r="Q2007" t="s">
        <v>927</v>
      </c>
      <c r="R2007" t="s">
        <v>954</v>
      </c>
      <c r="S2007" s="2">
        <v>43525</v>
      </c>
      <c r="T2007" t="s">
        <v>958</v>
      </c>
      <c r="U2007">
        <v>0</v>
      </c>
      <c r="V2007" t="s">
        <v>972</v>
      </c>
      <c r="X2007">
        <v>0</v>
      </c>
      <c r="AA2007">
        <v>1</v>
      </c>
      <c r="AB2007">
        <v>0</v>
      </c>
      <c r="AC2007" t="s">
        <v>1090</v>
      </c>
      <c r="AG2007">
        <v>0</v>
      </c>
      <c r="AI2007">
        <v>41.6878582</v>
      </c>
      <c r="AJ2007" t="s">
        <v>972</v>
      </c>
      <c r="AL2007">
        <v>-110.33740932</v>
      </c>
      <c r="AN2007" t="s">
        <v>1480</v>
      </c>
      <c r="AO2007">
        <v>1.958952481199535</v>
      </c>
      <c r="AP2007" t="s">
        <v>1524</v>
      </c>
      <c r="AQ2007">
        <v>2019</v>
      </c>
      <c r="AR2007">
        <v>83</v>
      </c>
    </row>
    <row r="2008" spans="1:44">
      <c r="A2008" t="s">
        <v>44</v>
      </c>
      <c r="C2008" s="2">
        <v>43525</v>
      </c>
      <c r="D2008" t="s">
        <v>53</v>
      </c>
      <c r="E2008">
        <v>120</v>
      </c>
      <c r="F2008" t="s">
        <v>149</v>
      </c>
      <c r="G2008" t="s">
        <v>330</v>
      </c>
      <c r="H2008">
        <v>0.125</v>
      </c>
      <c r="I2008">
        <v>2</v>
      </c>
      <c r="J2008">
        <v>1276.9</v>
      </c>
      <c r="K2008">
        <v>30</v>
      </c>
      <c r="L2008">
        <v>20</v>
      </c>
      <c r="M2008" t="s">
        <v>332</v>
      </c>
      <c r="N2008">
        <v>114</v>
      </c>
      <c r="O2008" t="s">
        <v>333</v>
      </c>
      <c r="P2008" t="s">
        <v>586</v>
      </c>
      <c r="Q2008" t="s">
        <v>927</v>
      </c>
      <c r="R2008" t="s">
        <v>954</v>
      </c>
      <c r="S2008" s="2">
        <v>43525</v>
      </c>
      <c r="T2008" t="s">
        <v>958</v>
      </c>
      <c r="U2008">
        <v>0</v>
      </c>
      <c r="V2008" t="s">
        <v>972</v>
      </c>
      <c r="X2008">
        <v>0</v>
      </c>
      <c r="AA2008">
        <v>1</v>
      </c>
      <c r="AB2008">
        <v>0</v>
      </c>
      <c r="AC2008" t="s">
        <v>1090</v>
      </c>
      <c r="AG2008">
        <v>0</v>
      </c>
      <c r="AI2008">
        <v>41.6878582</v>
      </c>
      <c r="AJ2008" t="s">
        <v>972</v>
      </c>
      <c r="AL2008">
        <v>-110.33740932</v>
      </c>
      <c r="AN2008" t="s">
        <v>1480</v>
      </c>
      <c r="AO2008">
        <v>1.958952481199535</v>
      </c>
      <c r="AP2008" t="s">
        <v>1524</v>
      </c>
      <c r="AQ2008">
        <v>2019</v>
      </c>
      <c r="AR2008">
        <v>83</v>
      </c>
    </row>
    <row r="2009" spans="1:44">
      <c r="A2009" t="s">
        <v>44</v>
      </c>
      <c r="C2009" s="2">
        <v>43083</v>
      </c>
      <c r="D2009" t="s">
        <v>46</v>
      </c>
      <c r="E2009">
        <v>120</v>
      </c>
      <c r="F2009" t="s">
        <v>149</v>
      </c>
      <c r="G2009" t="s">
        <v>244</v>
      </c>
      <c r="H2009">
        <v>0.125</v>
      </c>
      <c r="I2009">
        <v>2</v>
      </c>
      <c r="J2009">
        <v>2550.3999</v>
      </c>
      <c r="K2009">
        <v>4</v>
      </c>
      <c r="L2009">
        <v>21</v>
      </c>
      <c r="M2009" t="s">
        <v>332</v>
      </c>
      <c r="N2009">
        <v>115</v>
      </c>
      <c r="O2009" t="s">
        <v>333</v>
      </c>
      <c r="P2009" t="s">
        <v>587</v>
      </c>
      <c r="Q2009" t="s">
        <v>928</v>
      </c>
      <c r="R2009" t="s">
        <v>954</v>
      </c>
      <c r="S2009" s="2">
        <v>43083</v>
      </c>
      <c r="T2009" t="s">
        <v>958</v>
      </c>
      <c r="U2009">
        <v>0</v>
      </c>
      <c r="V2009" t="s">
        <v>972</v>
      </c>
      <c r="X2009">
        <v>0</v>
      </c>
      <c r="AA2009">
        <v>1</v>
      </c>
      <c r="AB2009">
        <v>0</v>
      </c>
      <c r="AC2009" t="s">
        <v>977</v>
      </c>
      <c r="AG2009">
        <v>0</v>
      </c>
      <c r="AI2009">
        <v>41.82882705</v>
      </c>
      <c r="AJ2009" t="s">
        <v>972</v>
      </c>
      <c r="AL2009">
        <v>-110.47209714</v>
      </c>
      <c r="AN2009" t="s">
        <v>1481</v>
      </c>
      <c r="AO2009">
        <v>2.727207338511997</v>
      </c>
      <c r="AP2009" t="s">
        <v>1519</v>
      </c>
      <c r="AQ2009">
        <v>2017</v>
      </c>
      <c r="AR2009">
        <v>87</v>
      </c>
    </row>
    <row r="2010" spans="1:44">
      <c r="A2010" t="s">
        <v>44</v>
      </c>
      <c r="C2010" s="2">
        <v>43083</v>
      </c>
      <c r="D2010" t="s">
        <v>46</v>
      </c>
      <c r="E2010">
        <v>120</v>
      </c>
      <c r="F2010" t="s">
        <v>149</v>
      </c>
      <c r="G2010" t="s">
        <v>244</v>
      </c>
      <c r="H2010">
        <v>0.125</v>
      </c>
      <c r="I2010">
        <v>2</v>
      </c>
      <c r="J2010">
        <v>2550.3999</v>
      </c>
      <c r="K2010">
        <v>4</v>
      </c>
      <c r="L2010">
        <v>21</v>
      </c>
      <c r="M2010" t="s">
        <v>332</v>
      </c>
      <c r="N2010">
        <v>115</v>
      </c>
      <c r="O2010" t="s">
        <v>333</v>
      </c>
      <c r="P2010" t="s">
        <v>587</v>
      </c>
      <c r="Q2010" t="s">
        <v>928</v>
      </c>
      <c r="R2010" t="s">
        <v>954</v>
      </c>
      <c r="S2010" s="2">
        <v>43083</v>
      </c>
      <c r="T2010" t="s">
        <v>958</v>
      </c>
      <c r="U2010">
        <v>0</v>
      </c>
      <c r="V2010" t="s">
        <v>972</v>
      </c>
      <c r="X2010">
        <v>0</v>
      </c>
      <c r="AA2010">
        <v>1</v>
      </c>
      <c r="AB2010">
        <v>0</v>
      </c>
      <c r="AC2010" t="s">
        <v>977</v>
      </c>
      <c r="AG2010">
        <v>0</v>
      </c>
      <c r="AI2010">
        <v>41.82882705</v>
      </c>
      <c r="AJ2010" t="s">
        <v>972</v>
      </c>
      <c r="AL2010">
        <v>-110.47209714</v>
      </c>
      <c r="AN2010" t="s">
        <v>1481</v>
      </c>
      <c r="AO2010">
        <v>2.727207338511997</v>
      </c>
      <c r="AP2010" t="s">
        <v>1519</v>
      </c>
      <c r="AQ2010">
        <v>2017</v>
      </c>
      <c r="AR2010">
        <v>87</v>
      </c>
    </row>
    <row r="2011" spans="1:44">
      <c r="A2011" t="s">
        <v>44</v>
      </c>
      <c r="C2011" s="2">
        <v>43083</v>
      </c>
      <c r="D2011" t="s">
        <v>46</v>
      </c>
      <c r="E2011">
        <v>120</v>
      </c>
      <c r="F2011" t="s">
        <v>149</v>
      </c>
      <c r="G2011" t="s">
        <v>244</v>
      </c>
      <c r="H2011">
        <v>0.125</v>
      </c>
      <c r="I2011">
        <v>2</v>
      </c>
      <c r="J2011">
        <v>2550.3999</v>
      </c>
      <c r="K2011">
        <v>4</v>
      </c>
      <c r="L2011">
        <v>21</v>
      </c>
      <c r="M2011" t="s">
        <v>332</v>
      </c>
      <c r="N2011">
        <v>115</v>
      </c>
      <c r="O2011" t="s">
        <v>333</v>
      </c>
      <c r="P2011" t="s">
        <v>587</v>
      </c>
      <c r="Q2011" t="s">
        <v>928</v>
      </c>
      <c r="R2011" t="s">
        <v>954</v>
      </c>
      <c r="S2011" s="2">
        <v>43083</v>
      </c>
      <c r="T2011" t="s">
        <v>958</v>
      </c>
      <c r="U2011">
        <v>0</v>
      </c>
      <c r="V2011" t="s">
        <v>972</v>
      </c>
      <c r="X2011">
        <v>0</v>
      </c>
      <c r="AA2011">
        <v>1</v>
      </c>
      <c r="AB2011">
        <v>0</v>
      </c>
      <c r="AC2011" t="s">
        <v>977</v>
      </c>
      <c r="AG2011">
        <v>0</v>
      </c>
      <c r="AI2011">
        <v>41.82882705</v>
      </c>
      <c r="AJ2011" t="s">
        <v>972</v>
      </c>
      <c r="AL2011">
        <v>-110.47209714</v>
      </c>
      <c r="AN2011" t="s">
        <v>1481</v>
      </c>
      <c r="AO2011">
        <v>2.727207338511997</v>
      </c>
      <c r="AP2011" t="s">
        <v>1519</v>
      </c>
      <c r="AQ2011">
        <v>2017</v>
      </c>
      <c r="AR2011">
        <v>87</v>
      </c>
    </row>
    <row r="2012" spans="1:44">
      <c r="A2012" t="s">
        <v>44</v>
      </c>
      <c r="C2012" s="2">
        <v>43083</v>
      </c>
      <c r="D2012" t="s">
        <v>46</v>
      </c>
      <c r="E2012">
        <v>120</v>
      </c>
      <c r="F2012" t="s">
        <v>149</v>
      </c>
      <c r="G2012" t="s">
        <v>244</v>
      </c>
      <c r="H2012">
        <v>0.125</v>
      </c>
      <c r="I2012">
        <v>2</v>
      </c>
      <c r="J2012">
        <v>1760</v>
      </c>
      <c r="K2012">
        <v>20</v>
      </c>
      <c r="L2012">
        <v>21</v>
      </c>
      <c r="M2012" t="s">
        <v>332</v>
      </c>
      <c r="N2012">
        <v>115</v>
      </c>
      <c r="O2012" t="s">
        <v>333</v>
      </c>
      <c r="P2012" t="s">
        <v>339</v>
      </c>
      <c r="Q2012" t="s">
        <v>617</v>
      </c>
      <c r="R2012" t="s">
        <v>954</v>
      </c>
      <c r="S2012" s="2">
        <v>43083</v>
      </c>
      <c r="T2012" t="s">
        <v>958</v>
      </c>
      <c r="U2012">
        <v>0</v>
      </c>
      <c r="V2012" t="s">
        <v>972</v>
      </c>
      <c r="X2012">
        <v>0</v>
      </c>
      <c r="AA2012">
        <v>1</v>
      </c>
      <c r="AB2012">
        <v>0</v>
      </c>
      <c r="AC2012" t="s">
        <v>977</v>
      </c>
      <c r="AG2012">
        <v>0</v>
      </c>
      <c r="AI2012">
        <v>41.78537466</v>
      </c>
      <c r="AJ2012" t="s">
        <v>972</v>
      </c>
      <c r="AL2012">
        <v>-110.49140752</v>
      </c>
      <c r="AN2012" t="s">
        <v>1482</v>
      </c>
      <c r="AO2012">
        <v>1.444216307510278</v>
      </c>
      <c r="AP2012" t="s">
        <v>1523</v>
      </c>
      <c r="AQ2012">
        <v>2017</v>
      </c>
      <c r="AR2012">
        <v>87</v>
      </c>
    </row>
    <row r="2013" spans="1:44">
      <c r="A2013" t="s">
        <v>44</v>
      </c>
      <c r="C2013" s="2">
        <v>43083</v>
      </c>
      <c r="D2013" t="s">
        <v>46</v>
      </c>
      <c r="E2013">
        <v>120</v>
      </c>
      <c r="F2013" t="s">
        <v>149</v>
      </c>
      <c r="G2013" t="s">
        <v>244</v>
      </c>
      <c r="H2013">
        <v>0.125</v>
      </c>
      <c r="I2013">
        <v>2</v>
      </c>
      <c r="J2013">
        <v>1280</v>
      </c>
      <c r="K2013">
        <v>28</v>
      </c>
      <c r="L2013">
        <v>21</v>
      </c>
      <c r="M2013" t="s">
        <v>332</v>
      </c>
      <c r="N2013">
        <v>115</v>
      </c>
      <c r="O2013" t="s">
        <v>333</v>
      </c>
      <c r="P2013" t="s">
        <v>588</v>
      </c>
      <c r="Q2013" t="s">
        <v>929</v>
      </c>
      <c r="R2013" t="s">
        <v>954</v>
      </c>
      <c r="S2013" s="2">
        <v>43083</v>
      </c>
      <c r="T2013" t="s">
        <v>958</v>
      </c>
      <c r="U2013">
        <v>0</v>
      </c>
      <c r="V2013" t="s">
        <v>972</v>
      </c>
      <c r="X2013">
        <v>0</v>
      </c>
      <c r="AA2013">
        <v>1</v>
      </c>
      <c r="AB2013">
        <v>0</v>
      </c>
      <c r="AC2013" t="s">
        <v>977</v>
      </c>
      <c r="AG2013">
        <v>0</v>
      </c>
      <c r="AI2013">
        <v>41.77092509</v>
      </c>
      <c r="AJ2013" t="s">
        <v>972</v>
      </c>
      <c r="AL2013">
        <v>-110.47215784</v>
      </c>
      <c r="AN2013" t="s">
        <v>1483</v>
      </c>
      <c r="AO2013">
        <v>2.853774508128323</v>
      </c>
      <c r="AP2013" t="s">
        <v>1523</v>
      </c>
      <c r="AQ2013">
        <v>2017</v>
      </c>
      <c r="AR2013">
        <v>87</v>
      </c>
    </row>
    <row r="2014" spans="1:44">
      <c r="A2014" t="s">
        <v>44</v>
      </c>
      <c r="C2014" s="2">
        <v>43083</v>
      </c>
      <c r="D2014" t="s">
        <v>46</v>
      </c>
      <c r="E2014">
        <v>120</v>
      </c>
      <c r="F2014" t="s">
        <v>149</v>
      </c>
      <c r="G2014" t="s">
        <v>244</v>
      </c>
      <c r="H2014">
        <v>0.125</v>
      </c>
      <c r="I2014">
        <v>2</v>
      </c>
      <c r="J2014">
        <v>2360</v>
      </c>
      <c r="K2014">
        <v>17</v>
      </c>
      <c r="L2014">
        <v>21</v>
      </c>
      <c r="M2014" t="s">
        <v>332</v>
      </c>
      <c r="N2014">
        <v>115</v>
      </c>
      <c r="O2014" t="s">
        <v>333</v>
      </c>
      <c r="P2014" t="s">
        <v>340</v>
      </c>
      <c r="Q2014" t="s">
        <v>618</v>
      </c>
      <c r="R2014" t="s">
        <v>954</v>
      </c>
      <c r="S2014" s="2">
        <v>43083</v>
      </c>
      <c r="T2014" t="s">
        <v>958</v>
      </c>
      <c r="U2014">
        <v>0</v>
      </c>
      <c r="V2014" t="s">
        <v>972</v>
      </c>
      <c r="X2014">
        <v>0</v>
      </c>
      <c r="AA2014">
        <v>1</v>
      </c>
      <c r="AB2014">
        <v>0</v>
      </c>
      <c r="AC2014" t="s">
        <v>977</v>
      </c>
      <c r="AG2014">
        <v>0</v>
      </c>
      <c r="AI2014">
        <v>41.79988161</v>
      </c>
      <c r="AJ2014" t="s">
        <v>972</v>
      </c>
      <c r="AL2014">
        <v>-110.4913313</v>
      </c>
      <c r="AN2014" t="s">
        <v>1484</v>
      </c>
      <c r="AO2014">
        <v>0.952807533646387</v>
      </c>
      <c r="AP2014" t="s">
        <v>1520</v>
      </c>
      <c r="AQ2014">
        <v>2017</v>
      </c>
      <c r="AR2014">
        <v>87</v>
      </c>
    </row>
    <row r="2015" spans="1:44">
      <c r="A2015" t="s">
        <v>44</v>
      </c>
      <c r="C2015" s="2">
        <v>43083</v>
      </c>
      <c r="D2015" t="s">
        <v>46</v>
      </c>
      <c r="E2015">
        <v>120</v>
      </c>
      <c r="F2015" t="s">
        <v>149</v>
      </c>
      <c r="G2015" t="s">
        <v>244</v>
      </c>
      <c r="H2015">
        <v>0.125</v>
      </c>
      <c r="I2015">
        <v>2</v>
      </c>
      <c r="J2015">
        <v>2360</v>
      </c>
      <c r="K2015">
        <v>15</v>
      </c>
      <c r="L2015">
        <v>21</v>
      </c>
      <c r="M2015" t="s">
        <v>332</v>
      </c>
      <c r="N2015">
        <v>115</v>
      </c>
      <c r="O2015" t="s">
        <v>333</v>
      </c>
      <c r="P2015" t="s">
        <v>340</v>
      </c>
      <c r="Q2015" t="s">
        <v>618</v>
      </c>
      <c r="R2015" t="s">
        <v>954</v>
      </c>
      <c r="S2015" s="2">
        <v>43083</v>
      </c>
      <c r="T2015" t="s">
        <v>958</v>
      </c>
      <c r="U2015">
        <v>0</v>
      </c>
      <c r="V2015" t="s">
        <v>972</v>
      </c>
      <c r="X2015">
        <v>0</v>
      </c>
      <c r="AA2015">
        <v>1</v>
      </c>
      <c r="AB2015">
        <v>0</v>
      </c>
      <c r="AC2015" t="s">
        <v>977</v>
      </c>
      <c r="AG2015">
        <v>0</v>
      </c>
      <c r="AI2015">
        <v>41.7998629</v>
      </c>
      <c r="AJ2015" t="s">
        <v>972</v>
      </c>
      <c r="AL2015">
        <v>-110.45266426</v>
      </c>
      <c r="AN2015" t="s">
        <v>1485</v>
      </c>
      <c r="AO2015">
        <v>2.951142933909228</v>
      </c>
      <c r="AP2015" t="s">
        <v>1520</v>
      </c>
      <c r="AQ2015">
        <v>2017</v>
      </c>
      <c r="AR2015">
        <v>87</v>
      </c>
    </row>
    <row r="2016" spans="1:44">
      <c r="A2016" t="s">
        <v>44</v>
      </c>
      <c r="C2016" s="2">
        <v>43083</v>
      </c>
      <c r="D2016" t="s">
        <v>46</v>
      </c>
      <c r="E2016">
        <v>120</v>
      </c>
      <c r="F2016" t="s">
        <v>149</v>
      </c>
      <c r="G2016" t="s">
        <v>244</v>
      </c>
      <c r="H2016">
        <v>0.125</v>
      </c>
      <c r="I2016">
        <v>2</v>
      </c>
      <c r="J2016">
        <v>2360</v>
      </c>
      <c r="K2016">
        <v>17</v>
      </c>
      <c r="L2016">
        <v>21</v>
      </c>
      <c r="M2016" t="s">
        <v>332</v>
      </c>
      <c r="N2016">
        <v>115</v>
      </c>
      <c r="O2016" t="s">
        <v>333</v>
      </c>
      <c r="P2016" t="s">
        <v>340</v>
      </c>
      <c r="Q2016" t="s">
        <v>618</v>
      </c>
      <c r="R2016" t="s">
        <v>954</v>
      </c>
      <c r="S2016" s="2">
        <v>43083</v>
      </c>
      <c r="T2016" t="s">
        <v>958</v>
      </c>
      <c r="U2016">
        <v>0</v>
      </c>
      <c r="V2016" t="s">
        <v>972</v>
      </c>
      <c r="X2016">
        <v>0</v>
      </c>
      <c r="AA2016">
        <v>1</v>
      </c>
      <c r="AB2016">
        <v>0</v>
      </c>
      <c r="AC2016" t="s">
        <v>977</v>
      </c>
      <c r="AG2016">
        <v>0</v>
      </c>
      <c r="AI2016">
        <v>41.79988161</v>
      </c>
      <c r="AJ2016" t="s">
        <v>972</v>
      </c>
      <c r="AL2016">
        <v>-110.4913313</v>
      </c>
      <c r="AN2016" t="s">
        <v>1484</v>
      </c>
      <c r="AO2016">
        <v>0.952807533646387</v>
      </c>
      <c r="AP2016" t="s">
        <v>1520</v>
      </c>
      <c r="AQ2016">
        <v>2017</v>
      </c>
      <c r="AR2016">
        <v>87</v>
      </c>
    </row>
    <row r="2017" spans="1:44">
      <c r="A2017" t="s">
        <v>44</v>
      </c>
      <c r="C2017" s="2">
        <v>43083</v>
      </c>
      <c r="D2017" t="s">
        <v>46</v>
      </c>
      <c r="E2017">
        <v>120</v>
      </c>
      <c r="F2017" t="s">
        <v>149</v>
      </c>
      <c r="G2017" t="s">
        <v>244</v>
      </c>
      <c r="H2017">
        <v>0.125</v>
      </c>
      <c r="I2017">
        <v>2</v>
      </c>
      <c r="J2017">
        <v>2360</v>
      </c>
      <c r="K2017">
        <v>17</v>
      </c>
      <c r="L2017">
        <v>21</v>
      </c>
      <c r="M2017" t="s">
        <v>332</v>
      </c>
      <c r="N2017">
        <v>115</v>
      </c>
      <c r="O2017" t="s">
        <v>333</v>
      </c>
      <c r="P2017" t="s">
        <v>340</v>
      </c>
      <c r="Q2017" t="s">
        <v>618</v>
      </c>
      <c r="R2017" t="s">
        <v>954</v>
      </c>
      <c r="S2017" s="2">
        <v>43083</v>
      </c>
      <c r="T2017" t="s">
        <v>958</v>
      </c>
      <c r="U2017">
        <v>0</v>
      </c>
      <c r="V2017" t="s">
        <v>972</v>
      </c>
      <c r="X2017">
        <v>0</v>
      </c>
      <c r="AA2017">
        <v>1</v>
      </c>
      <c r="AB2017">
        <v>0</v>
      </c>
      <c r="AC2017" t="s">
        <v>977</v>
      </c>
      <c r="AG2017">
        <v>0</v>
      </c>
      <c r="AI2017">
        <v>41.79988161</v>
      </c>
      <c r="AJ2017" t="s">
        <v>972</v>
      </c>
      <c r="AL2017">
        <v>-110.4913313</v>
      </c>
      <c r="AN2017" t="s">
        <v>1484</v>
      </c>
      <c r="AO2017">
        <v>0.952807533646387</v>
      </c>
      <c r="AP2017" t="s">
        <v>1520</v>
      </c>
      <c r="AQ2017">
        <v>2017</v>
      </c>
      <c r="AR2017">
        <v>87</v>
      </c>
    </row>
    <row r="2018" spans="1:44">
      <c r="A2018" t="s">
        <v>44</v>
      </c>
      <c r="C2018" s="2">
        <v>43083</v>
      </c>
      <c r="D2018" t="s">
        <v>46</v>
      </c>
      <c r="E2018">
        <v>120</v>
      </c>
      <c r="F2018" t="s">
        <v>149</v>
      </c>
      <c r="G2018" t="s">
        <v>244</v>
      </c>
      <c r="H2018">
        <v>0.125</v>
      </c>
      <c r="I2018">
        <v>2</v>
      </c>
      <c r="J2018">
        <v>2397.5601</v>
      </c>
      <c r="K2018">
        <v>9</v>
      </c>
      <c r="L2018">
        <v>21</v>
      </c>
      <c r="M2018" t="s">
        <v>332</v>
      </c>
      <c r="N2018">
        <v>115</v>
      </c>
      <c r="O2018" t="s">
        <v>333</v>
      </c>
      <c r="P2018" t="s">
        <v>589</v>
      </c>
      <c r="Q2018" t="s">
        <v>930</v>
      </c>
      <c r="R2018" t="s">
        <v>954</v>
      </c>
      <c r="S2018" s="2">
        <v>43083</v>
      </c>
      <c r="T2018" t="s">
        <v>958</v>
      </c>
      <c r="U2018">
        <v>0</v>
      </c>
      <c r="V2018" t="s">
        <v>972</v>
      </c>
      <c r="X2018">
        <v>0</v>
      </c>
      <c r="AA2018">
        <v>1</v>
      </c>
      <c r="AB2018">
        <v>0</v>
      </c>
      <c r="AC2018" t="s">
        <v>977</v>
      </c>
      <c r="AG2018">
        <v>0</v>
      </c>
      <c r="AI2018">
        <v>41.81433917</v>
      </c>
      <c r="AJ2018" t="s">
        <v>972</v>
      </c>
      <c r="AL2018">
        <v>-110.4720055</v>
      </c>
      <c r="AN2018" t="s">
        <v>1486</v>
      </c>
      <c r="AO2018">
        <v>2.151053831735416</v>
      </c>
      <c r="AP2018" t="s">
        <v>1519</v>
      </c>
      <c r="AQ2018">
        <v>2017</v>
      </c>
      <c r="AR2018">
        <v>87</v>
      </c>
    </row>
    <row r="2019" spans="1:44">
      <c r="A2019" t="s">
        <v>44</v>
      </c>
      <c r="C2019" s="2">
        <v>43083</v>
      </c>
      <c r="D2019" t="s">
        <v>46</v>
      </c>
      <c r="E2019">
        <v>120</v>
      </c>
      <c r="F2019" t="s">
        <v>149</v>
      </c>
      <c r="G2019" t="s">
        <v>244</v>
      </c>
      <c r="H2019">
        <v>0.125</v>
      </c>
      <c r="I2019">
        <v>2</v>
      </c>
      <c r="J2019">
        <v>2397.5601</v>
      </c>
      <c r="K2019">
        <v>8</v>
      </c>
      <c r="L2019">
        <v>21</v>
      </c>
      <c r="M2019" t="s">
        <v>332</v>
      </c>
      <c r="N2019">
        <v>115</v>
      </c>
      <c r="O2019" t="s">
        <v>333</v>
      </c>
      <c r="P2019" t="s">
        <v>589</v>
      </c>
      <c r="Q2019" t="s">
        <v>930</v>
      </c>
      <c r="R2019" t="s">
        <v>954</v>
      </c>
      <c r="S2019" s="2">
        <v>43083</v>
      </c>
      <c r="T2019" t="s">
        <v>958</v>
      </c>
      <c r="U2019">
        <v>0</v>
      </c>
      <c r="V2019" t="s">
        <v>972</v>
      </c>
      <c r="X2019">
        <v>0</v>
      </c>
      <c r="AA2019">
        <v>1</v>
      </c>
      <c r="AB2019">
        <v>0</v>
      </c>
      <c r="AC2019" t="s">
        <v>977</v>
      </c>
      <c r="AG2019">
        <v>0</v>
      </c>
      <c r="AI2019">
        <v>41.81430846</v>
      </c>
      <c r="AJ2019" t="s">
        <v>972</v>
      </c>
      <c r="AL2019">
        <v>-110.49144582</v>
      </c>
      <c r="AN2019" t="s">
        <v>1487</v>
      </c>
      <c r="AO2019">
        <v>1.309458507519971</v>
      </c>
      <c r="AP2019" t="s">
        <v>1519</v>
      </c>
      <c r="AQ2019">
        <v>2017</v>
      </c>
      <c r="AR2019">
        <v>87</v>
      </c>
    </row>
    <row r="2020" spans="1:44">
      <c r="A2020" t="s">
        <v>44</v>
      </c>
      <c r="C2020" s="2">
        <v>43083</v>
      </c>
      <c r="D2020" t="s">
        <v>46</v>
      </c>
      <c r="E2020">
        <v>120</v>
      </c>
      <c r="F2020" t="s">
        <v>149</v>
      </c>
      <c r="G2020" t="s">
        <v>244</v>
      </c>
      <c r="H2020">
        <v>0.125</v>
      </c>
      <c r="I2020">
        <v>2</v>
      </c>
      <c r="J2020">
        <v>2397.5601</v>
      </c>
      <c r="K2020">
        <v>5</v>
      </c>
      <c r="L2020">
        <v>21</v>
      </c>
      <c r="M2020" t="s">
        <v>332</v>
      </c>
      <c r="N2020">
        <v>115</v>
      </c>
      <c r="O2020" t="s">
        <v>333</v>
      </c>
      <c r="P2020" t="s">
        <v>589</v>
      </c>
      <c r="Q2020" t="s">
        <v>930</v>
      </c>
      <c r="R2020" t="s">
        <v>954</v>
      </c>
      <c r="S2020" s="2">
        <v>43083</v>
      </c>
      <c r="T2020" t="s">
        <v>958</v>
      </c>
      <c r="U2020">
        <v>0</v>
      </c>
      <c r="V2020" t="s">
        <v>972</v>
      </c>
      <c r="X2020">
        <v>0</v>
      </c>
      <c r="AA2020">
        <v>1</v>
      </c>
      <c r="AB2020">
        <v>0</v>
      </c>
      <c r="AC2020" t="s">
        <v>977</v>
      </c>
      <c r="AG2020">
        <v>0</v>
      </c>
      <c r="AI2020">
        <v>41.82886119</v>
      </c>
      <c r="AJ2020" t="s">
        <v>972</v>
      </c>
      <c r="AL2020">
        <v>-110.49152219</v>
      </c>
      <c r="AN2020" t="s">
        <v>1488</v>
      </c>
      <c r="AO2020">
        <v>2.133060060248247</v>
      </c>
      <c r="AP2020" t="s">
        <v>1519</v>
      </c>
      <c r="AQ2020">
        <v>2017</v>
      </c>
      <c r="AR2020">
        <v>87</v>
      </c>
    </row>
    <row r="2021" spans="1:44">
      <c r="A2021" t="s">
        <v>44</v>
      </c>
      <c r="C2021" s="2">
        <v>43083</v>
      </c>
      <c r="D2021" t="s">
        <v>46</v>
      </c>
      <c r="E2021">
        <v>120</v>
      </c>
      <c r="F2021" t="s">
        <v>149</v>
      </c>
      <c r="G2021" t="s">
        <v>244</v>
      </c>
      <c r="H2021">
        <v>0.125</v>
      </c>
      <c r="I2021">
        <v>2</v>
      </c>
      <c r="J2021">
        <v>2397.5601</v>
      </c>
      <c r="K2021">
        <v>5</v>
      </c>
      <c r="L2021">
        <v>21</v>
      </c>
      <c r="M2021" t="s">
        <v>332</v>
      </c>
      <c r="N2021">
        <v>115</v>
      </c>
      <c r="O2021" t="s">
        <v>333</v>
      </c>
      <c r="P2021" t="s">
        <v>589</v>
      </c>
      <c r="Q2021" t="s">
        <v>930</v>
      </c>
      <c r="R2021" t="s">
        <v>954</v>
      </c>
      <c r="S2021" s="2">
        <v>43083</v>
      </c>
      <c r="T2021" t="s">
        <v>958</v>
      </c>
      <c r="U2021">
        <v>0</v>
      </c>
      <c r="V2021" t="s">
        <v>972</v>
      </c>
      <c r="X2021">
        <v>0</v>
      </c>
      <c r="AA2021">
        <v>1</v>
      </c>
      <c r="AB2021">
        <v>0</v>
      </c>
      <c r="AC2021" t="s">
        <v>977</v>
      </c>
      <c r="AG2021">
        <v>0</v>
      </c>
      <c r="AI2021">
        <v>41.82886119</v>
      </c>
      <c r="AJ2021" t="s">
        <v>972</v>
      </c>
      <c r="AL2021">
        <v>-110.49152219</v>
      </c>
      <c r="AN2021" t="s">
        <v>1488</v>
      </c>
      <c r="AO2021">
        <v>2.133060060248247</v>
      </c>
      <c r="AP2021" t="s">
        <v>1519</v>
      </c>
      <c r="AQ2021">
        <v>2017</v>
      </c>
      <c r="AR2021">
        <v>87</v>
      </c>
    </row>
    <row r="2022" spans="1:44">
      <c r="A2022" t="s">
        <v>44</v>
      </c>
      <c r="C2022" s="2">
        <v>43083</v>
      </c>
      <c r="D2022" t="s">
        <v>46</v>
      </c>
      <c r="E2022">
        <v>120</v>
      </c>
      <c r="F2022" t="s">
        <v>149</v>
      </c>
      <c r="G2022" t="s">
        <v>244</v>
      </c>
      <c r="H2022">
        <v>0.125</v>
      </c>
      <c r="I2022">
        <v>2</v>
      </c>
      <c r="J2022">
        <v>2397.5601</v>
      </c>
      <c r="K2022">
        <v>5</v>
      </c>
      <c r="L2022">
        <v>21</v>
      </c>
      <c r="M2022" t="s">
        <v>332</v>
      </c>
      <c r="N2022">
        <v>115</v>
      </c>
      <c r="O2022" t="s">
        <v>333</v>
      </c>
      <c r="P2022" t="s">
        <v>589</v>
      </c>
      <c r="Q2022" t="s">
        <v>930</v>
      </c>
      <c r="R2022" t="s">
        <v>954</v>
      </c>
      <c r="S2022" s="2">
        <v>43083</v>
      </c>
      <c r="T2022" t="s">
        <v>958</v>
      </c>
      <c r="U2022">
        <v>0</v>
      </c>
      <c r="V2022" t="s">
        <v>972</v>
      </c>
      <c r="X2022">
        <v>0</v>
      </c>
      <c r="AA2022">
        <v>1</v>
      </c>
      <c r="AB2022">
        <v>0</v>
      </c>
      <c r="AC2022" t="s">
        <v>977</v>
      </c>
      <c r="AG2022">
        <v>0</v>
      </c>
      <c r="AI2022">
        <v>41.82886119</v>
      </c>
      <c r="AJ2022" t="s">
        <v>972</v>
      </c>
      <c r="AL2022">
        <v>-110.49152219</v>
      </c>
      <c r="AN2022" t="s">
        <v>1488</v>
      </c>
      <c r="AO2022">
        <v>2.133060060248247</v>
      </c>
      <c r="AP2022" t="s">
        <v>1519</v>
      </c>
      <c r="AQ2022">
        <v>2017</v>
      </c>
      <c r="AR2022">
        <v>87</v>
      </c>
    </row>
    <row r="2023" spans="1:44">
      <c r="A2023" t="s">
        <v>44</v>
      </c>
      <c r="C2023" s="2">
        <v>43782</v>
      </c>
      <c r="D2023" t="s">
        <v>81</v>
      </c>
      <c r="E2023">
        <v>60</v>
      </c>
      <c r="F2023" t="s">
        <v>156</v>
      </c>
      <c r="G2023" t="s">
        <v>292</v>
      </c>
      <c r="H2023">
        <v>0.1667</v>
      </c>
      <c r="I2023">
        <v>160</v>
      </c>
      <c r="J2023">
        <v>160</v>
      </c>
      <c r="K2023">
        <v>13</v>
      </c>
      <c r="L2023">
        <v>25</v>
      </c>
      <c r="M2023" t="s">
        <v>332</v>
      </c>
      <c r="N2023">
        <v>115</v>
      </c>
      <c r="O2023" t="s">
        <v>333</v>
      </c>
      <c r="P2023" t="s">
        <v>590</v>
      </c>
      <c r="Q2023" t="s">
        <v>931</v>
      </c>
      <c r="R2023" t="s">
        <v>954</v>
      </c>
      <c r="S2023" s="2">
        <v>43782</v>
      </c>
      <c r="T2023" t="s">
        <v>958</v>
      </c>
      <c r="U2023">
        <v>0</v>
      </c>
      <c r="V2023" t="s">
        <v>972</v>
      </c>
      <c r="X2023">
        <v>0</v>
      </c>
      <c r="AA2023">
        <v>0</v>
      </c>
      <c r="AB2023">
        <v>1</v>
      </c>
      <c r="AC2023" t="s">
        <v>1038</v>
      </c>
      <c r="AG2023">
        <v>0</v>
      </c>
      <c r="AI2023">
        <v>42.152593</v>
      </c>
      <c r="AJ2023" t="s">
        <v>972</v>
      </c>
      <c r="AL2023">
        <v>-110.45476434</v>
      </c>
      <c r="AN2023" t="s">
        <v>1489</v>
      </c>
      <c r="AO2023">
        <v>2.888477164406431</v>
      </c>
      <c r="AP2023" t="s">
        <v>1521</v>
      </c>
      <c r="AQ2023">
        <v>2019</v>
      </c>
      <c r="AR2023">
        <v>88</v>
      </c>
    </row>
    <row r="2024" spans="1:44">
      <c r="A2024" t="s">
        <v>44</v>
      </c>
      <c r="C2024" s="2">
        <v>43782</v>
      </c>
      <c r="D2024" t="s">
        <v>81</v>
      </c>
      <c r="E2024">
        <v>60</v>
      </c>
      <c r="F2024" t="s">
        <v>156</v>
      </c>
      <c r="G2024" t="s">
        <v>292</v>
      </c>
      <c r="H2024">
        <v>0.1667</v>
      </c>
      <c r="I2024">
        <v>80</v>
      </c>
      <c r="J2024">
        <v>80</v>
      </c>
      <c r="K2024">
        <v>24</v>
      </c>
      <c r="L2024">
        <v>25</v>
      </c>
      <c r="M2024" t="s">
        <v>332</v>
      </c>
      <c r="N2024">
        <v>115</v>
      </c>
      <c r="O2024" t="s">
        <v>333</v>
      </c>
      <c r="P2024" t="s">
        <v>591</v>
      </c>
      <c r="Q2024" t="s">
        <v>932</v>
      </c>
      <c r="R2024" t="s">
        <v>954</v>
      </c>
      <c r="S2024" s="2">
        <v>43782</v>
      </c>
      <c r="T2024" t="s">
        <v>958</v>
      </c>
      <c r="U2024">
        <v>0</v>
      </c>
      <c r="V2024" t="s">
        <v>972</v>
      </c>
      <c r="X2024">
        <v>0</v>
      </c>
      <c r="AA2024">
        <v>0</v>
      </c>
      <c r="AB2024">
        <v>1</v>
      </c>
      <c r="AC2024" t="s">
        <v>1038</v>
      </c>
      <c r="AG2024">
        <v>0</v>
      </c>
      <c r="AI2024">
        <v>42.13810124</v>
      </c>
      <c r="AJ2024" t="s">
        <v>972</v>
      </c>
      <c r="AL2024">
        <v>-110.45467273</v>
      </c>
      <c r="AN2024" t="s">
        <v>1490</v>
      </c>
      <c r="AO2024">
        <v>2.410558321465472</v>
      </c>
      <c r="AP2024" t="s">
        <v>1521</v>
      </c>
      <c r="AQ2024">
        <v>2019</v>
      </c>
      <c r="AR2024">
        <v>88</v>
      </c>
    </row>
    <row r="2025" spans="1:44">
      <c r="A2025" t="s">
        <v>44</v>
      </c>
      <c r="C2025" s="2">
        <v>43782</v>
      </c>
      <c r="D2025" t="s">
        <v>81</v>
      </c>
      <c r="E2025">
        <v>60</v>
      </c>
      <c r="F2025" t="s">
        <v>156</v>
      </c>
      <c r="G2025" t="s">
        <v>292</v>
      </c>
      <c r="H2025">
        <v>0.1667</v>
      </c>
      <c r="I2025">
        <v>80</v>
      </c>
      <c r="J2025">
        <v>80</v>
      </c>
      <c r="K2025">
        <v>19</v>
      </c>
      <c r="L2025">
        <v>25</v>
      </c>
      <c r="M2025" t="s">
        <v>332</v>
      </c>
      <c r="N2025">
        <v>114</v>
      </c>
      <c r="O2025" t="s">
        <v>333</v>
      </c>
      <c r="P2025" t="s">
        <v>551</v>
      </c>
      <c r="Q2025" t="s">
        <v>933</v>
      </c>
      <c r="R2025" t="s">
        <v>954</v>
      </c>
      <c r="S2025" s="2">
        <v>43782</v>
      </c>
      <c r="T2025" t="s">
        <v>958</v>
      </c>
      <c r="U2025">
        <v>0</v>
      </c>
      <c r="V2025" t="s">
        <v>972</v>
      </c>
      <c r="X2025">
        <v>0</v>
      </c>
      <c r="AA2025">
        <v>0</v>
      </c>
      <c r="AB2025">
        <v>1</v>
      </c>
      <c r="AC2025" t="s">
        <v>1038</v>
      </c>
      <c r="AG2025">
        <v>0</v>
      </c>
      <c r="AI2025">
        <v>42.13810914</v>
      </c>
      <c r="AJ2025" t="s">
        <v>972</v>
      </c>
      <c r="AL2025">
        <v>-110.43531642</v>
      </c>
      <c r="AN2025" t="s">
        <v>1491</v>
      </c>
      <c r="AO2025">
        <v>1.496713746561978</v>
      </c>
      <c r="AP2025" t="s">
        <v>1521</v>
      </c>
      <c r="AQ2025">
        <v>2019</v>
      </c>
      <c r="AR2025">
        <v>88</v>
      </c>
    </row>
    <row r="2026" spans="1:44">
      <c r="A2026" t="s">
        <v>44</v>
      </c>
      <c r="C2026" s="2">
        <v>43782</v>
      </c>
      <c r="D2026" t="s">
        <v>81</v>
      </c>
      <c r="E2026">
        <v>60</v>
      </c>
      <c r="F2026" t="s">
        <v>156</v>
      </c>
      <c r="G2026" t="s">
        <v>292</v>
      </c>
      <c r="H2026">
        <v>0.1667</v>
      </c>
      <c r="I2026">
        <v>80</v>
      </c>
      <c r="J2026">
        <v>80</v>
      </c>
      <c r="K2026">
        <v>20</v>
      </c>
      <c r="L2026">
        <v>25</v>
      </c>
      <c r="M2026" t="s">
        <v>332</v>
      </c>
      <c r="N2026">
        <v>114</v>
      </c>
      <c r="O2026" t="s">
        <v>333</v>
      </c>
      <c r="P2026" t="s">
        <v>592</v>
      </c>
      <c r="Q2026" t="s">
        <v>934</v>
      </c>
      <c r="R2026" t="s">
        <v>954</v>
      </c>
      <c r="S2026" s="2">
        <v>43782</v>
      </c>
      <c r="T2026" t="s">
        <v>958</v>
      </c>
      <c r="U2026">
        <v>0</v>
      </c>
      <c r="V2026" t="s">
        <v>972</v>
      </c>
      <c r="X2026">
        <v>0</v>
      </c>
      <c r="AA2026">
        <v>0</v>
      </c>
      <c r="AB2026">
        <v>1</v>
      </c>
      <c r="AC2026" t="s">
        <v>1038</v>
      </c>
      <c r="AG2026">
        <v>0</v>
      </c>
      <c r="AI2026">
        <v>42.13801406</v>
      </c>
      <c r="AJ2026" t="s">
        <v>972</v>
      </c>
      <c r="AL2026">
        <v>-110.41602877</v>
      </c>
      <c r="AN2026" t="s">
        <v>1492</v>
      </c>
      <c r="AO2026">
        <v>0.8043427926098943</v>
      </c>
      <c r="AP2026" t="s">
        <v>1521</v>
      </c>
      <c r="AQ2026">
        <v>2019</v>
      </c>
      <c r="AR2026">
        <v>88</v>
      </c>
    </row>
    <row r="2027" spans="1:44">
      <c r="A2027" t="s">
        <v>44</v>
      </c>
      <c r="C2027" s="2">
        <v>43782</v>
      </c>
      <c r="D2027" t="s">
        <v>81</v>
      </c>
      <c r="E2027">
        <v>60</v>
      </c>
      <c r="F2027" t="s">
        <v>156</v>
      </c>
      <c r="G2027" t="s">
        <v>292</v>
      </c>
      <c r="H2027">
        <v>0.1667</v>
      </c>
      <c r="I2027">
        <v>80</v>
      </c>
      <c r="J2027">
        <v>80</v>
      </c>
      <c r="K2027">
        <v>20</v>
      </c>
      <c r="L2027">
        <v>25</v>
      </c>
      <c r="M2027" t="s">
        <v>332</v>
      </c>
      <c r="N2027">
        <v>114</v>
      </c>
      <c r="O2027" t="s">
        <v>333</v>
      </c>
      <c r="P2027" t="s">
        <v>592</v>
      </c>
      <c r="Q2027" t="s">
        <v>934</v>
      </c>
      <c r="R2027" t="s">
        <v>954</v>
      </c>
      <c r="S2027" s="2">
        <v>43782</v>
      </c>
      <c r="T2027" t="s">
        <v>958</v>
      </c>
      <c r="U2027">
        <v>0</v>
      </c>
      <c r="V2027" t="s">
        <v>972</v>
      </c>
      <c r="X2027">
        <v>0</v>
      </c>
      <c r="AA2027">
        <v>0</v>
      </c>
      <c r="AB2027">
        <v>1</v>
      </c>
      <c r="AC2027" t="s">
        <v>1038</v>
      </c>
      <c r="AG2027">
        <v>0</v>
      </c>
      <c r="AI2027">
        <v>42.13801406</v>
      </c>
      <c r="AJ2027" t="s">
        <v>972</v>
      </c>
      <c r="AL2027">
        <v>-110.41602877</v>
      </c>
      <c r="AN2027" t="s">
        <v>1492</v>
      </c>
      <c r="AO2027">
        <v>0.8043427926098943</v>
      </c>
      <c r="AP2027" t="s">
        <v>1521</v>
      </c>
      <c r="AQ2027">
        <v>2019</v>
      </c>
      <c r="AR2027">
        <v>88</v>
      </c>
    </row>
    <row r="2028" spans="1:44">
      <c r="A2028" t="s">
        <v>44</v>
      </c>
      <c r="C2028" s="2">
        <v>43782</v>
      </c>
      <c r="D2028" t="s">
        <v>81</v>
      </c>
      <c r="E2028">
        <v>60</v>
      </c>
      <c r="F2028" t="s">
        <v>156</v>
      </c>
      <c r="G2028" t="s">
        <v>292</v>
      </c>
      <c r="H2028">
        <v>0.1667</v>
      </c>
      <c r="I2028">
        <v>80</v>
      </c>
      <c r="J2028">
        <v>80</v>
      </c>
      <c r="K2028">
        <v>17</v>
      </c>
      <c r="L2028">
        <v>25</v>
      </c>
      <c r="M2028" t="s">
        <v>332</v>
      </c>
      <c r="N2028">
        <v>114</v>
      </c>
      <c r="O2028" t="s">
        <v>333</v>
      </c>
      <c r="P2028" t="s">
        <v>593</v>
      </c>
      <c r="Q2028" t="s">
        <v>935</v>
      </c>
      <c r="R2028" t="s">
        <v>954</v>
      </c>
      <c r="S2028" s="2">
        <v>43782</v>
      </c>
      <c r="T2028" t="s">
        <v>958</v>
      </c>
      <c r="U2028">
        <v>0</v>
      </c>
      <c r="V2028" t="s">
        <v>972</v>
      </c>
      <c r="X2028">
        <v>0</v>
      </c>
      <c r="AA2028">
        <v>0</v>
      </c>
      <c r="AB2028">
        <v>1</v>
      </c>
      <c r="AC2028" t="s">
        <v>1038</v>
      </c>
      <c r="AG2028">
        <v>0</v>
      </c>
      <c r="AI2028">
        <v>42.15241046</v>
      </c>
      <c r="AJ2028" t="s">
        <v>972</v>
      </c>
      <c r="AL2028">
        <v>-110.41596016</v>
      </c>
      <c r="AN2028" t="s">
        <v>1493</v>
      </c>
      <c r="AO2028">
        <v>1.766842609444652</v>
      </c>
      <c r="AP2028" t="s">
        <v>1525</v>
      </c>
      <c r="AQ2028">
        <v>2019</v>
      </c>
      <c r="AR2028">
        <v>88</v>
      </c>
    </row>
    <row r="2029" spans="1:44">
      <c r="A2029" t="s">
        <v>44</v>
      </c>
      <c r="C2029" s="2">
        <v>43782</v>
      </c>
      <c r="D2029" t="s">
        <v>81</v>
      </c>
      <c r="E2029">
        <v>60</v>
      </c>
      <c r="F2029" t="s">
        <v>156</v>
      </c>
      <c r="G2029" t="s">
        <v>292</v>
      </c>
      <c r="H2029">
        <v>0.1667</v>
      </c>
      <c r="I2029">
        <v>80</v>
      </c>
      <c r="J2029">
        <v>80</v>
      </c>
      <c r="K2029">
        <v>17</v>
      </c>
      <c r="L2029">
        <v>25</v>
      </c>
      <c r="M2029" t="s">
        <v>332</v>
      </c>
      <c r="N2029">
        <v>114</v>
      </c>
      <c r="O2029" t="s">
        <v>333</v>
      </c>
      <c r="P2029" t="s">
        <v>593</v>
      </c>
      <c r="Q2029" t="s">
        <v>935</v>
      </c>
      <c r="R2029" t="s">
        <v>954</v>
      </c>
      <c r="S2029" s="2">
        <v>43782</v>
      </c>
      <c r="T2029" t="s">
        <v>958</v>
      </c>
      <c r="U2029">
        <v>0</v>
      </c>
      <c r="V2029" t="s">
        <v>972</v>
      </c>
      <c r="X2029">
        <v>0</v>
      </c>
      <c r="AA2029">
        <v>0</v>
      </c>
      <c r="AB2029">
        <v>1</v>
      </c>
      <c r="AC2029" t="s">
        <v>1038</v>
      </c>
      <c r="AG2029">
        <v>0</v>
      </c>
      <c r="AI2029">
        <v>42.15241046</v>
      </c>
      <c r="AJ2029" t="s">
        <v>972</v>
      </c>
      <c r="AL2029">
        <v>-110.41596016</v>
      </c>
      <c r="AN2029" t="s">
        <v>1493</v>
      </c>
      <c r="AO2029">
        <v>1.766842609444652</v>
      </c>
      <c r="AP2029" t="s">
        <v>1525</v>
      </c>
      <c r="AQ2029">
        <v>2019</v>
      </c>
      <c r="AR2029">
        <v>88</v>
      </c>
    </row>
    <row r="2030" spans="1:44">
      <c r="A2030" t="s">
        <v>44</v>
      </c>
      <c r="C2030" s="2">
        <v>43782</v>
      </c>
      <c r="D2030" t="s">
        <v>81</v>
      </c>
      <c r="E2030">
        <v>60</v>
      </c>
      <c r="F2030" t="s">
        <v>156</v>
      </c>
      <c r="G2030" t="s">
        <v>292</v>
      </c>
      <c r="H2030">
        <v>0.1667</v>
      </c>
      <c r="I2030">
        <v>80</v>
      </c>
      <c r="J2030">
        <v>80</v>
      </c>
      <c r="K2030">
        <v>30</v>
      </c>
      <c r="L2030">
        <v>25</v>
      </c>
      <c r="M2030" t="s">
        <v>332</v>
      </c>
      <c r="N2030">
        <v>114</v>
      </c>
      <c r="O2030" t="s">
        <v>333</v>
      </c>
      <c r="P2030" t="s">
        <v>594</v>
      </c>
      <c r="Q2030" t="s">
        <v>936</v>
      </c>
      <c r="R2030" t="s">
        <v>954</v>
      </c>
      <c r="S2030" s="2">
        <v>43782</v>
      </c>
      <c r="T2030" t="s">
        <v>958</v>
      </c>
      <c r="U2030">
        <v>0</v>
      </c>
      <c r="V2030" t="s">
        <v>972</v>
      </c>
      <c r="X2030">
        <v>0</v>
      </c>
      <c r="AA2030">
        <v>0</v>
      </c>
      <c r="AB2030">
        <v>1</v>
      </c>
      <c r="AC2030" t="s">
        <v>1038</v>
      </c>
      <c r="AG2030">
        <v>0</v>
      </c>
      <c r="AI2030">
        <v>42.1235716</v>
      </c>
      <c r="AJ2030" t="s">
        <v>972</v>
      </c>
      <c r="AL2030">
        <v>-110.43530873</v>
      </c>
      <c r="AN2030" t="s">
        <v>1494</v>
      </c>
      <c r="AO2030">
        <v>1.318001419574361</v>
      </c>
      <c r="AP2030" t="s">
        <v>1526</v>
      </c>
      <c r="AQ2030">
        <v>2019</v>
      </c>
      <c r="AR2030">
        <v>88</v>
      </c>
    </row>
    <row r="2031" spans="1:44">
      <c r="A2031" t="s">
        <v>44</v>
      </c>
      <c r="C2031" s="2">
        <v>43782</v>
      </c>
      <c r="D2031" t="s">
        <v>81</v>
      </c>
      <c r="E2031">
        <v>60</v>
      </c>
      <c r="F2031" t="s">
        <v>156</v>
      </c>
      <c r="G2031" t="s">
        <v>292</v>
      </c>
      <c r="H2031">
        <v>0.1667</v>
      </c>
      <c r="I2031">
        <v>80</v>
      </c>
      <c r="J2031">
        <v>80</v>
      </c>
      <c r="K2031">
        <v>30</v>
      </c>
      <c r="L2031">
        <v>25</v>
      </c>
      <c r="M2031" t="s">
        <v>332</v>
      </c>
      <c r="N2031">
        <v>114</v>
      </c>
      <c r="O2031" t="s">
        <v>333</v>
      </c>
      <c r="P2031" t="s">
        <v>594</v>
      </c>
      <c r="Q2031" t="s">
        <v>936</v>
      </c>
      <c r="R2031" t="s">
        <v>954</v>
      </c>
      <c r="S2031" s="2">
        <v>43782</v>
      </c>
      <c r="T2031" t="s">
        <v>958</v>
      </c>
      <c r="U2031">
        <v>0</v>
      </c>
      <c r="V2031" t="s">
        <v>972</v>
      </c>
      <c r="X2031">
        <v>0</v>
      </c>
      <c r="AA2031">
        <v>0</v>
      </c>
      <c r="AB2031">
        <v>1</v>
      </c>
      <c r="AC2031" t="s">
        <v>1038</v>
      </c>
      <c r="AG2031">
        <v>0</v>
      </c>
      <c r="AI2031">
        <v>42.1235716</v>
      </c>
      <c r="AJ2031" t="s">
        <v>972</v>
      </c>
      <c r="AL2031">
        <v>-110.43530873</v>
      </c>
      <c r="AN2031" t="s">
        <v>1494</v>
      </c>
      <c r="AO2031">
        <v>1.318001419574361</v>
      </c>
      <c r="AP2031" t="s">
        <v>1526</v>
      </c>
      <c r="AQ2031">
        <v>2019</v>
      </c>
      <c r="AR2031">
        <v>88</v>
      </c>
    </row>
    <row r="2032" spans="1:44">
      <c r="A2032" t="s">
        <v>44</v>
      </c>
      <c r="C2032" s="2">
        <v>43782</v>
      </c>
      <c r="D2032" t="s">
        <v>81</v>
      </c>
      <c r="E2032">
        <v>60</v>
      </c>
      <c r="F2032" t="s">
        <v>156</v>
      </c>
      <c r="G2032" t="s">
        <v>292</v>
      </c>
      <c r="H2032">
        <v>0.1667</v>
      </c>
      <c r="I2032">
        <v>40</v>
      </c>
      <c r="J2032">
        <v>40</v>
      </c>
      <c r="K2032">
        <v>18</v>
      </c>
      <c r="L2032">
        <v>25</v>
      </c>
      <c r="M2032" t="s">
        <v>332</v>
      </c>
      <c r="N2032">
        <v>114</v>
      </c>
      <c r="O2032" t="s">
        <v>333</v>
      </c>
      <c r="P2032" t="s">
        <v>595</v>
      </c>
      <c r="Q2032" t="s">
        <v>937</v>
      </c>
      <c r="R2032" t="s">
        <v>954</v>
      </c>
      <c r="S2032" s="2">
        <v>43782</v>
      </c>
      <c r="T2032" t="s">
        <v>958</v>
      </c>
      <c r="U2032">
        <v>0</v>
      </c>
      <c r="V2032" t="s">
        <v>972</v>
      </c>
      <c r="X2032">
        <v>0</v>
      </c>
      <c r="AA2032">
        <v>0</v>
      </c>
      <c r="AB2032">
        <v>1</v>
      </c>
      <c r="AC2032" t="s">
        <v>1038</v>
      </c>
      <c r="AG2032">
        <v>0</v>
      </c>
      <c r="AI2032">
        <v>42.15260091</v>
      </c>
      <c r="AJ2032" t="s">
        <v>972</v>
      </c>
      <c r="AL2032">
        <v>-110.43530122</v>
      </c>
      <c r="AN2032" t="s">
        <v>1495</v>
      </c>
      <c r="AO2032">
        <v>2.179653295805805</v>
      </c>
      <c r="AP2032" t="s">
        <v>1521</v>
      </c>
      <c r="AQ2032">
        <v>2019</v>
      </c>
      <c r="AR2032">
        <v>88</v>
      </c>
    </row>
    <row r="2033" spans="1:44">
      <c r="A2033" t="s">
        <v>44</v>
      </c>
      <c r="C2033" s="2">
        <v>43782</v>
      </c>
      <c r="D2033" t="s">
        <v>81</v>
      </c>
      <c r="E2033">
        <v>60</v>
      </c>
      <c r="F2033" t="s">
        <v>156</v>
      </c>
      <c r="G2033" t="s">
        <v>292</v>
      </c>
      <c r="H2033">
        <v>0.1667</v>
      </c>
      <c r="I2033">
        <v>40</v>
      </c>
      <c r="J2033">
        <v>40</v>
      </c>
      <c r="K2033">
        <v>29</v>
      </c>
      <c r="L2033">
        <v>25</v>
      </c>
      <c r="M2033" t="s">
        <v>332</v>
      </c>
      <c r="N2033">
        <v>114</v>
      </c>
      <c r="O2033" t="s">
        <v>333</v>
      </c>
      <c r="P2033" t="s">
        <v>596</v>
      </c>
      <c r="Q2033" t="s">
        <v>938</v>
      </c>
      <c r="R2033" t="s">
        <v>954</v>
      </c>
      <c r="S2033" s="2">
        <v>43782</v>
      </c>
      <c r="T2033" t="s">
        <v>958</v>
      </c>
      <c r="U2033">
        <v>0</v>
      </c>
      <c r="V2033" t="s">
        <v>972</v>
      </c>
      <c r="X2033">
        <v>0</v>
      </c>
      <c r="AA2033">
        <v>0</v>
      </c>
      <c r="AB2033">
        <v>1</v>
      </c>
      <c r="AC2033" t="s">
        <v>1038</v>
      </c>
      <c r="AG2033">
        <v>0</v>
      </c>
      <c r="AI2033">
        <v>42.12352992</v>
      </c>
      <c r="AJ2033" t="s">
        <v>972</v>
      </c>
      <c r="AL2033">
        <v>-110.41599057</v>
      </c>
      <c r="AN2033" t="s">
        <v>1496</v>
      </c>
      <c r="AO2033">
        <v>0.3933869732659522</v>
      </c>
      <c r="AP2033" t="s">
        <v>1522</v>
      </c>
      <c r="AQ2033">
        <v>2019</v>
      </c>
      <c r="AR2033">
        <v>88</v>
      </c>
    </row>
    <row r="2034" spans="1:44">
      <c r="A2034" t="s">
        <v>44</v>
      </c>
      <c r="C2034" s="2">
        <v>43361</v>
      </c>
      <c r="D2034" t="s">
        <v>103</v>
      </c>
      <c r="E2034">
        <v>120</v>
      </c>
      <c r="F2034" t="s">
        <v>149</v>
      </c>
      <c r="G2034" t="s">
        <v>292</v>
      </c>
      <c r="H2034">
        <v>0.125</v>
      </c>
      <c r="I2034">
        <v>2</v>
      </c>
      <c r="J2034">
        <v>2442.11010742</v>
      </c>
      <c r="K2034">
        <v>31</v>
      </c>
      <c r="L2034">
        <v>25</v>
      </c>
      <c r="M2034" t="s">
        <v>332</v>
      </c>
      <c r="N2034">
        <v>114</v>
      </c>
      <c r="O2034" t="s">
        <v>333</v>
      </c>
      <c r="P2034" t="s">
        <v>597</v>
      </c>
      <c r="Q2034" t="s">
        <v>939</v>
      </c>
      <c r="R2034" t="s">
        <v>954</v>
      </c>
      <c r="S2034" s="2">
        <v>43361</v>
      </c>
      <c r="T2034" t="s">
        <v>958</v>
      </c>
      <c r="U2034">
        <v>0</v>
      </c>
      <c r="V2034" t="s">
        <v>972</v>
      </c>
      <c r="X2034">
        <v>0</v>
      </c>
      <c r="AA2034">
        <v>1</v>
      </c>
      <c r="AB2034">
        <v>0</v>
      </c>
      <c r="AC2034" t="s">
        <v>1038</v>
      </c>
      <c r="AG2034">
        <v>0</v>
      </c>
      <c r="AI2034">
        <v>42.10887766</v>
      </c>
      <c r="AJ2034" t="s">
        <v>972</v>
      </c>
      <c r="AL2034">
        <v>-110.43527052</v>
      </c>
      <c r="AN2034" t="s">
        <v>1497</v>
      </c>
      <c r="AO2034">
        <v>1.810871596353845</v>
      </c>
      <c r="AP2034" t="s">
        <v>1522</v>
      </c>
      <c r="AQ2034">
        <v>2018</v>
      </c>
      <c r="AR2034">
        <v>88</v>
      </c>
    </row>
    <row r="2035" spans="1:44">
      <c r="A2035" t="s">
        <v>44</v>
      </c>
      <c r="C2035" s="2">
        <v>43361</v>
      </c>
      <c r="D2035" t="s">
        <v>103</v>
      </c>
      <c r="E2035">
        <v>120</v>
      </c>
      <c r="F2035" t="s">
        <v>149</v>
      </c>
      <c r="G2035" t="s">
        <v>292</v>
      </c>
      <c r="H2035">
        <v>0.125</v>
      </c>
      <c r="I2035">
        <v>2</v>
      </c>
      <c r="J2035">
        <v>2442.11010742</v>
      </c>
      <c r="K2035">
        <v>32</v>
      </c>
      <c r="L2035">
        <v>25</v>
      </c>
      <c r="M2035" t="s">
        <v>332</v>
      </c>
      <c r="N2035">
        <v>114</v>
      </c>
      <c r="O2035" t="s">
        <v>333</v>
      </c>
      <c r="P2035" t="s">
        <v>597</v>
      </c>
      <c r="Q2035" t="s">
        <v>939</v>
      </c>
      <c r="R2035" t="s">
        <v>954</v>
      </c>
      <c r="S2035" s="2">
        <v>43361</v>
      </c>
      <c r="T2035" t="s">
        <v>958</v>
      </c>
      <c r="U2035">
        <v>0</v>
      </c>
      <c r="V2035" t="s">
        <v>972</v>
      </c>
      <c r="X2035">
        <v>0</v>
      </c>
      <c r="AA2035">
        <v>1</v>
      </c>
      <c r="AB2035">
        <v>0</v>
      </c>
      <c r="AC2035" t="s">
        <v>1038</v>
      </c>
      <c r="AG2035">
        <v>0</v>
      </c>
      <c r="AI2035">
        <v>42.10870628</v>
      </c>
      <c r="AJ2035" t="s">
        <v>972</v>
      </c>
      <c r="AL2035">
        <v>-110.41592185</v>
      </c>
      <c r="AN2035" t="s">
        <v>1498</v>
      </c>
      <c r="AO2035">
        <v>1.314622055711462</v>
      </c>
      <c r="AP2035" t="s">
        <v>1522</v>
      </c>
      <c r="AQ2035">
        <v>2018</v>
      </c>
      <c r="AR2035">
        <v>88</v>
      </c>
    </row>
    <row r="2036" spans="1:44">
      <c r="A2036" t="s">
        <v>44</v>
      </c>
      <c r="C2036" s="2">
        <v>43361</v>
      </c>
      <c r="D2036" t="s">
        <v>103</v>
      </c>
      <c r="E2036">
        <v>120</v>
      </c>
      <c r="F2036" t="s">
        <v>149</v>
      </c>
      <c r="G2036" t="s">
        <v>292</v>
      </c>
      <c r="H2036">
        <v>0.125</v>
      </c>
      <c r="I2036">
        <v>2</v>
      </c>
      <c r="J2036">
        <v>2442.11010742</v>
      </c>
      <c r="K2036">
        <v>8</v>
      </c>
      <c r="L2036">
        <v>25</v>
      </c>
      <c r="M2036" t="s">
        <v>332</v>
      </c>
      <c r="N2036">
        <v>114</v>
      </c>
      <c r="O2036" t="s">
        <v>333</v>
      </c>
      <c r="P2036" t="s">
        <v>597</v>
      </c>
      <c r="Q2036" t="s">
        <v>939</v>
      </c>
      <c r="R2036" t="s">
        <v>954</v>
      </c>
      <c r="S2036" s="2">
        <v>43361</v>
      </c>
      <c r="T2036" t="s">
        <v>958</v>
      </c>
      <c r="U2036">
        <v>0</v>
      </c>
      <c r="V2036" t="s">
        <v>972</v>
      </c>
      <c r="X2036">
        <v>0</v>
      </c>
      <c r="AA2036">
        <v>1</v>
      </c>
      <c r="AB2036">
        <v>0</v>
      </c>
      <c r="AC2036" t="s">
        <v>1038</v>
      </c>
      <c r="AG2036">
        <v>0</v>
      </c>
      <c r="AI2036">
        <v>42.16685263</v>
      </c>
      <c r="AJ2036" t="s">
        <v>972</v>
      </c>
      <c r="AL2036">
        <v>-110.41594496</v>
      </c>
      <c r="AN2036" t="s">
        <v>1499</v>
      </c>
      <c r="AO2036">
        <v>2.756496061110568</v>
      </c>
      <c r="AP2036" t="s">
        <v>1525</v>
      </c>
      <c r="AQ2036">
        <v>2018</v>
      </c>
      <c r="AR2036">
        <v>88</v>
      </c>
    </row>
    <row r="2037" spans="1:44">
      <c r="A2037" t="s">
        <v>44</v>
      </c>
      <c r="C2037" s="2">
        <v>43361</v>
      </c>
      <c r="D2037" t="s">
        <v>103</v>
      </c>
      <c r="E2037">
        <v>120</v>
      </c>
      <c r="F2037" t="s">
        <v>149</v>
      </c>
      <c r="G2037" t="s">
        <v>292</v>
      </c>
      <c r="H2037">
        <v>0.125</v>
      </c>
      <c r="I2037">
        <v>2</v>
      </c>
      <c r="J2037">
        <v>2442.11010742</v>
      </c>
      <c r="K2037">
        <v>8</v>
      </c>
      <c r="L2037">
        <v>25</v>
      </c>
      <c r="M2037" t="s">
        <v>332</v>
      </c>
      <c r="N2037">
        <v>114</v>
      </c>
      <c r="O2037" t="s">
        <v>333</v>
      </c>
      <c r="P2037" t="s">
        <v>597</v>
      </c>
      <c r="Q2037" t="s">
        <v>939</v>
      </c>
      <c r="R2037" t="s">
        <v>954</v>
      </c>
      <c r="S2037" s="2">
        <v>43361</v>
      </c>
      <c r="T2037" t="s">
        <v>958</v>
      </c>
      <c r="U2037">
        <v>0</v>
      </c>
      <c r="V2037" t="s">
        <v>972</v>
      </c>
      <c r="X2037">
        <v>0</v>
      </c>
      <c r="AA2037">
        <v>1</v>
      </c>
      <c r="AB2037">
        <v>0</v>
      </c>
      <c r="AC2037" t="s">
        <v>1038</v>
      </c>
      <c r="AG2037">
        <v>0</v>
      </c>
      <c r="AI2037">
        <v>42.16685263</v>
      </c>
      <c r="AJ2037" t="s">
        <v>972</v>
      </c>
      <c r="AL2037">
        <v>-110.41594496</v>
      </c>
      <c r="AN2037" t="s">
        <v>1499</v>
      </c>
      <c r="AO2037">
        <v>2.756496061110568</v>
      </c>
      <c r="AP2037" t="s">
        <v>1525</v>
      </c>
      <c r="AQ2037">
        <v>2018</v>
      </c>
      <c r="AR2037">
        <v>88</v>
      </c>
    </row>
    <row r="2038" spans="1:44">
      <c r="A2038" t="s">
        <v>44</v>
      </c>
      <c r="C2038" s="2">
        <v>43361</v>
      </c>
      <c r="D2038" t="s">
        <v>103</v>
      </c>
      <c r="E2038">
        <v>120</v>
      </c>
      <c r="F2038" t="s">
        <v>149</v>
      </c>
      <c r="G2038" t="s">
        <v>292</v>
      </c>
      <c r="H2038">
        <v>0.125</v>
      </c>
      <c r="I2038">
        <v>2</v>
      </c>
      <c r="J2038">
        <v>1680.28002929</v>
      </c>
      <c r="K2038">
        <v>13</v>
      </c>
      <c r="L2038">
        <v>25</v>
      </c>
      <c r="M2038" t="s">
        <v>332</v>
      </c>
      <c r="N2038">
        <v>115</v>
      </c>
      <c r="O2038" t="s">
        <v>333</v>
      </c>
      <c r="P2038" t="s">
        <v>598</v>
      </c>
      <c r="Q2038" t="s">
        <v>940</v>
      </c>
      <c r="R2038" t="s">
        <v>954</v>
      </c>
      <c r="S2038" s="2">
        <v>43361</v>
      </c>
      <c r="T2038" t="s">
        <v>958</v>
      </c>
      <c r="U2038">
        <v>0</v>
      </c>
      <c r="V2038" t="s">
        <v>972</v>
      </c>
      <c r="X2038">
        <v>0</v>
      </c>
      <c r="AA2038">
        <v>1</v>
      </c>
      <c r="AB2038">
        <v>0</v>
      </c>
      <c r="AC2038" t="s">
        <v>1038</v>
      </c>
      <c r="AG2038">
        <v>0</v>
      </c>
      <c r="AI2038">
        <v>42.152593</v>
      </c>
      <c r="AJ2038" t="s">
        <v>972</v>
      </c>
      <c r="AL2038">
        <v>-110.45476434</v>
      </c>
      <c r="AN2038" t="s">
        <v>1489</v>
      </c>
      <c r="AO2038">
        <v>2.888477164406431</v>
      </c>
      <c r="AP2038" t="s">
        <v>1521</v>
      </c>
      <c r="AQ2038">
        <v>2018</v>
      </c>
      <c r="AR2038">
        <v>88</v>
      </c>
    </row>
    <row r="2039" spans="1:44">
      <c r="A2039" t="s">
        <v>44</v>
      </c>
      <c r="C2039" s="2">
        <v>43361</v>
      </c>
      <c r="D2039" t="s">
        <v>103</v>
      </c>
      <c r="E2039">
        <v>120</v>
      </c>
      <c r="F2039" t="s">
        <v>149</v>
      </c>
      <c r="G2039" t="s">
        <v>292</v>
      </c>
      <c r="H2039">
        <v>0.125</v>
      </c>
      <c r="I2039">
        <v>2</v>
      </c>
      <c r="J2039">
        <v>1680.28002929</v>
      </c>
      <c r="K2039">
        <v>13</v>
      </c>
      <c r="L2039">
        <v>25</v>
      </c>
      <c r="M2039" t="s">
        <v>332</v>
      </c>
      <c r="N2039">
        <v>115</v>
      </c>
      <c r="O2039" t="s">
        <v>333</v>
      </c>
      <c r="P2039" t="s">
        <v>598</v>
      </c>
      <c r="Q2039" t="s">
        <v>940</v>
      </c>
      <c r="R2039" t="s">
        <v>954</v>
      </c>
      <c r="S2039" s="2">
        <v>43361</v>
      </c>
      <c r="T2039" t="s">
        <v>958</v>
      </c>
      <c r="U2039">
        <v>0</v>
      </c>
      <c r="V2039" t="s">
        <v>972</v>
      </c>
      <c r="X2039">
        <v>0</v>
      </c>
      <c r="AA2039">
        <v>1</v>
      </c>
      <c r="AB2039">
        <v>0</v>
      </c>
      <c r="AC2039" t="s">
        <v>1038</v>
      </c>
      <c r="AG2039">
        <v>0</v>
      </c>
      <c r="AI2039">
        <v>42.152593</v>
      </c>
      <c r="AJ2039" t="s">
        <v>972</v>
      </c>
      <c r="AL2039">
        <v>-110.45476434</v>
      </c>
      <c r="AN2039" t="s">
        <v>1489</v>
      </c>
      <c r="AO2039">
        <v>2.888477164406431</v>
      </c>
      <c r="AP2039" t="s">
        <v>1521</v>
      </c>
      <c r="AQ2039">
        <v>2018</v>
      </c>
      <c r="AR2039">
        <v>88</v>
      </c>
    </row>
    <row r="2040" spans="1:44">
      <c r="A2040" t="s">
        <v>44</v>
      </c>
      <c r="C2040" s="2">
        <v>43361</v>
      </c>
      <c r="D2040" t="s">
        <v>103</v>
      </c>
      <c r="E2040">
        <v>120</v>
      </c>
      <c r="F2040" t="s">
        <v>149</v>
      </c>
      <c r="G2040" t="s">
        <v>292</v>
      </c>
      <c r="H2040">
        <v>0.125</v>
      </c>
      <c r="I2040">
        <v>2</v>
      </c>
      <c r="J2040">
        <v>1160</v>
      </c>
      <c r="K2040">
        <v>17</v>
      </c>
      <c r="L2040">
        <v>25</v>
      </c>
      <c r="M2040" t="s">
        <v>332</v>
      </c>
      <c r="N2040">
        <v>114</v>
      </c>
      <c r="O2040" t="s">
        <v>333</v>
      </c>
      <c r="P2040" t="s">
        <v>599</v>
      </c>
      <c r="Q2040" t="s">
        <v>941</v>
      </c>
      <c r="R2040" t="s">
        <v>954</v>
      </c>
      <c r="S2040" s="2">
        <v>43361</v>
      </c>
      <c r="T2040" t="s">
        <v>958</v>
      </c>
      <c r="U2040">
        <v>0</v>
      </c>
      <c r="V2040" t="s">
        <v>972</v>
      </c>
      <c r="X2040">
        <v>0</v>
      </c>
      <c r="AA2040">
        <v>1</v>
      </c>
      <c r="AB2040">
        <v>0</v>
      </c>
      <c r="AC2040" t="s">
        <v>1038</v>
      </c>
      <c r="AG2040">
        <v>0</v>
      </c>
      <c r="AI2040">
        <v>42.15241046</v>
      </c>
      <c r="AJ2040" t="s">
        <v>972</v>
      </c>
      <c r="AL2040">
        <v>-110.41596016</v>
      </c>
      <c r="AN2040" t="s">
        <v>1493</v>
      </c>
      <c r="AO2040">
        <v>1.766842609444652</v>
      </c>
      <c r="AP2040" t="s">
        <v>1525</v>
      </c>
      <c r="AQ2040">
        <v>2018</v>
      </c>
      <c r="AR2040">
        <v>88</v>
      </c>
    </row>
    <row r="2041" spans="1:44">
      <c r="A2041" t="s">
        <v>44</v>
      </c>
      <c r="C2041" s="2">
        <v>43361</v>
      </c>
      <c r="D2041" t="s">
        <v>103</v>
      </c>
      <c r="E2041">
        <v>120</v>
      </c>
      <c r="F2041" t="s">
        <v>149</v>
      </c>
      <c r="G2041" t="s">
        <v>292</v>
      </c>
      <c r="H2041">
        <v>0.125</v>
      </c>
      <c r="I2041">
        <v>2</v>
      </c>
      <c r="J2041">
        <v>1160</v>
      </c>
      <c r="K2041">
        <v>18</v>
      </c>
      <c r="L2041">
        <v>25</v>
      </c>
      <c r="M2041" t="s">
        <v>332</v>
      </c>
      <c r="N2041">
        <v>114</v>
      </c>
      <c r="O2041" t="s">
        <v>333</v>
      </c>
      <c r="P2041" t="s">
        <v>599</v>
      </c>
      <c r="Q2041" t="s">
        <v>941</v>
      </c>
      <c r="R2041" t="s">
        <v>954</v>
      </c>
      <c r="S2041" s="2">
        <v>43361</v>
      </c>
      <c r="T2041" t="s">
        <v>958</v>
      </c>
      <c r="U2041">
        <v>0</v>
      </c>
      <c r="V2041" t="s">
        <v>972</v>
      </c>
      <c r="X2041">
        <v>0</v>
      </c>
      <c r="AA2041">
        <v>1</v>
      </c>
      <c r="AB2041">
        <v>0</v>
      </c>
      <c r="AC2041" t="s">
        <v>1038</v>
      </c>
      <c r="AG2041">
        <v>0</v>
      </c>
      <c r="AI2041">
        <v>42.15260091</v>
      </c>
      <c r="AJ2041" t="s">
        <v>972</v>
      </c>
      <c r="AL2041">
        <v>-110.43530122</v>
      </c>
      <c r="AN2041" t="s">
        <v>1495</v>
      </c>
      <c r="AO2041">
        <v>2.179653295805805</v>
      </c>
      <c r="AP2041" t="s">
        <v>1521</v>
      </c>
      <c r="AQ2041">
        <v>2018</v>
      </c>
      <c r="AR2041">
        <v>88</v>
      </c>
    </row>
    <row r="2042" spans="1:44">
      <c r="A2042" t="s">
        <v>44</v>
      </c>
      <c r="C2042" s="2">
        <v>43361</v>
      </c>
      <c r="D2042" t="s">
        <v>103</v>
      </c>
      <c r="E2042">
        <v>120</v>
      </c>
      <c r="F2042" t="s">
        <v>149</v>
      </c>
      <c r="G2042" t="s">
        <v>292</v>
      </c>
      <c r="H2042">
        <v>0.125</v>
      </c>
      <c r="I2042">
        <v>2</v>
      </c>
      <c r="J2042">
        <v>1160</v>
      </c>
      <c r="K2042">
        <v>18</v>
      </c>
      <c r="L2042">
        <v>25</v>
      </c>
      <c r="M2042" t="s">
        <v>332</v>
      </c>
      <c r="N2042">
        <v>114</v>
      </c>
      <c r="O2042" t="s">
        <v>333</v>
      </c>
      <c r="P2042" t="s">
        <v>599</v>
      </c>
      <c r="Q2042" t="s">
        <v>941</v>
      </c>
      <c r="R2042" t="s">
        <v>954</v>
      </c>
      <c r="S2042" s="2">
        <v>43361</v>
      </c>
      <c r="T2042" t="s">
        <v>958</v>
      </c>
      <c r="U2042">
        <v>0</v>
      </c>
      <c r="V2042" t="s">
        <v>972</v>
      </c>
      <c r="X2042">
        <v>0</v>
      </c>
      <c r="AA2042">
        <v>1</v>
      </c>
      <c r="AB2042">
        <v>0</v>
      </c>
      <c r="AC2042" t="s">
        <v>1038</v>
      </c>
      <c r="AG2042">
        <v>0</v>
      </c>
      <c r="AI2042">
        <v>42.15260091</v>
      </c>
      <c r="AJ2042" t="s">
        <v>972</v>
      </c>
      <c r="AL2042">
        <v>-110.43530122</v>
      </c>
      <c r="AN2042" t="s">
        <v>1495</v>
      </c>
      <c r="AO2042">
        <v>2.179653295805805</v>
      </c>
      <c r="AP2042" t="s">
        <v>1521</v>
      </c>
      <c r="AQ2042">
        <v>2018</v>
      </c>
      <c r="AR2042">
        <v>88</v>
      </c>
    </row>
    <row r="2043" spans="1:44">
      <c r="A2043" t="s">
        <v>44</v>
      </c>
      <c r="C2043" s="2">
        <v>43361</v>
      </c>
      <c r="D2043" t="s">
        <v>103</v>
      </c>
      <c r="E2043">
        <v>120</v>
      </c>
      <c r="F2043" t="s">
        <v>149</v>
      </c>
      <c r="G2043" t="s">
        <v>292</v>
      </c>
      <c r="H2043">
        <v>0.125</v>
      </c>
      <c r="I2043">
        <v>2</v>
      </c>
      <c r="J2043">
        <v>1160</v>
      </c>
      <c r="K2043">
        <v>18</v>
      </c>
      <c r="L2043">
        <v>25</v>
      </c>
      <c r="M2043" t="s">
        <v>332</v>
      </c>
      <c r="N2043">
        <v>114</v>
      </c>
      <c r="O2043" t="s">
        <v>333</v>
      </c>
      <c r="P2043" t="s">
        <v>599</v>
      </c>
      <c r="Q2043" t="s">
        <v>941</v>
      </c>
      <c r="R2043" t="s">
        <v>954</v>
      </c>
      <c r="S2043" s="2">
        <v>43361</v>
      </c>
      <c r="T2043" t="s">
        <v>958</v>
      </c>
      <c r="U2043">
        <v>0</v>
      </c>
      <c r="V2043" t="s">
        <v>972</v>
      </c>
      <c r="X2043">
        <v>0</v>
      </c>
      <c r="AA2043">
        <v>1</v>
      </c>
      <c r="AB2043">
        <v>0</v>
      </c>
      <c r="AC2043" t="s">
        <v>1038</v>
      </c>
      <c r="AG2043">
        <v>0</v>
      </c>
      <c r="AI2043">
        <v>42.15260091</v>
      </c>
      <c r="AJ2043" t="s">
        <v>972</v>
      </c>
      <c r="AL2043">
        <v>-110.43530122</v>
      </c>
      <c r="AN2043" t="s">
        <v>1495</v>
      </c>
      <c r="AO2043">
        <v>2.179653295805805</v>
      </c>
      <c r="AP2043" t="s">
        <v>1521</v>
      </c>
      <c r="AQ2043">
        <v>2018</v>
      </c>
      <c r="AR2043">
        <v>88</v>
      </c>
    </row>
    <row r="2044" spans="1:44">
      <c r="A2044" t="s">
        <v>44</v>
      </c>
      <c r="C2044" s="2">
        <v>43361</v>
      </c>
      <c r="D2044" t="s">
        <v>103</v>
      </c>
      <c r="E2044">
        <v>120</v>
      </c>
      <c r="F2044" t="s">
        <v>149</v>
      </c>
      <c r="G2044" t="s">
        <v>292</v>
      </c>
      <c r="H2044">
        <v>0.125</v>
      </c>
      <c r="I2044">
        <v>2</v>
      </c>
      <c r="J2044">
        <v>1160</v>
      </c>
      <c r="K2044">
        <v>17</v>
      </c>
      <c r="L2044">
        <v>25</v>
      </c>
      <c r="M2044" t="s">
        <v>332</v>
      </c>
      <c r="N2044">
        <v>114</v>
      </c>
      <c r="O2044" t="s">
        <v>333</v>
      </c>
      <c r="P2044" t="s">
        <v>599</v>
      </c>
      <c r="Q2044" t="s">
        <v>941</v>
      </c>
      <c r="R2044" t="s">
        <v>954</v>
      </c>
      <c r="S2044" s="2">
        <v>43361</v>
      </c>
      <c r="T2044" t="s">
        <v>958</v>
      </c>
      <c r="U2044">
        <v>0</v>
      </c>
      <c r="V2044" t="s">
        <v>972</v>
      </c>
      <c r="X2044">
        <v>0</v>
      </c>
      <c r="AA2044">
        <v>1</v>
      </c>
      <c r="AB2044">
        <v>0</v>
      </c>
      <c r="AC2044" t="s">
        <v>1038</v>
      </c>
      <c r="AG2044">
        <v>0</v>
      </c>
      <c r="AI2044">
        <v>42.15241046</v>
      </c>
      <c r="AJ2044" t="s">
        <v>972</v>
      </c>
      <c r="AL2044">
        <v>-110.41596016</v>
      </c>
      <c r="AN2044" t="s">
        <v>1493</v>
      </c>
      <c r="AO2044">
        <v>1.766842609444652</v>
      </c>
      <c r="AP2044" t="s">
        <v>1525</v>
      </c>
      <c r="AQ2044">
        <v>2018</v>
      </c>
      <c r="AR2044">
        <v>88</v>
      </c>
    </row>
    <row r="2045" spans="1:44">
      <c r="A2045" t="s">
        <v>44</v>
      </c>
      <c r="C2045" s="2">
        <v>43361</v>
      </c>
      <c r="D2045" t="s">
        <v>103</v>
      </c>
      <c r="E2045">
        <v>120</v>
      </c>
      <c r="F2045" t="s">
        <v>149</v>
      </c>
      <c r="G2045" t="s">
        <v>292</v>
      </c>
      <c r="H2045">
        <v>0.125</v>
      </c>
      <c r="I2045">
        <v>2</v>
      </c>
      <c r="J2045">
        <v>1160</v>
      </c>
      <c r="K2045">
        <v>18</v>
      </c>
      <c r="L2045">
        <v>25</v>
      </c>
      <c r="M2045" t="s">
        <v>332</v>
      </c>
      <c r="N2045">
        <v>114</v>
      </c>
      <c r="O2045" t="s">
        <v>333</v>
      </c>
      <c r="P2045" t="s">
        <v>599</v>
      </c>
      <c r="Q2045" t="s">
        <v>941</v>
      </c>
      <c r="R2045" t="s">
        <v>954</v>
      </c>
      <c r="S2045" s="2">
        <v>43361</v>
      </c>
      <c r="T2045" t="s">
        <v>958</v>
      </c>
      <c r="U2045">
        <v>0</v>
      </c>
      <c r="V2045" t="s">
        <v>972</v>
      </c>
      <c r="X2045">
        <v>0</v>
      </c>
      <c r="AA2045">
        <v>1</v>
      </c>
      <c r="AB2045">
        <v>0</v>
      </c>
      <c r="AC2045" t="s">
        <v>1038</v>
      </c>
      <c r="AG2045">
        <v>0</v>
      </c>
      <c r="AI2045">
        <v>42.15260091</v>
      </c>
      <c r="AJ2045" t="s">
        <v>972</v>
      </c>
      <c r="AL2045">
        <v>-110.43530122</v>
      </c>
      <c r="AN2045" t="s">
        <v>1495</v>
      </c>
      <c r="AO2045">
        <v>2.179653295805805</v>
      </c>
      <c r="AP2045" t="s">
        <v>1521</v>
      </c>
      <c r="AQ2045">
        <v>2018</v>
      </c>
      <c r="AR2045">
        <v>88</v>
      </c>
    </row>
    <row r="2046" spans="1:44">
      <c r="A2046" t="s">
        <v>44</v>
      </c>
      <c r="C2046" s="2">
        <v>43361</v>
      </c>
      <c r="D2046" t="s">
        <v>103</v>
      </c>
      <c r="E2046">
        <v>120</v>
      </c>
      <c r="F2046" t="s">
        <v>149</v>
      </c>
      <c r="G2046" t="s">
        <v>292</v>
      </c>
      <c r="H2046">
        <v>0.125</v>
      </c>
      <c r="I2046">
        <v>2</v>
      </c>
      <c r="J2046">
        <v>1160</v>
      </c>
      <c r="K2046">
        <v>17</v>
      </c>
      <c r="L2046">
        <v>25</v>
      </c>
      <c r="M2046" t="s">
        <v>332</v>
      </c>
      <c r="N2046">
        <v>114</v>
      </c>
      <c r="O2046" t="s">
        <v>333</v>
      </c>
      <c r="P2046" t="s">
        <v>599</v>
      </c>
      <c r="Q2046" t="s">
        <v>941</v>
      </c>
      <c r="R2046" t="s">
        <v>954</v>
      </c>
      <c r="S2046" s="2">
        <v>43361</v>
      </c>
      <c r="T2046" t="s">
        <v>958</v>
      </c>
      <c r="U2046">
        <v>0</v>
      </c>
      <c r="V2046" t="s">
        <v>972</v>
      </c>
      <c r="X2046">
        <v>0</v>
      </c>
      <c r="AA2046">
        <v>1</v>
      </c>
      <c r="AB2046">
        <v>0</v>
      </c>
      <c r="AC2046" t="s">
        <v>1038</v>
      </c>
      <c r="AG2046">
        <v>0</v>
      </c>
      <c r="AI2046">
        <v>42.15241046</v>
      </c>
      <c r="AJ2046" t="s">
        <v>972</v>
      </c>
      <c r="AL2046">
        <v>-110.41596016</v>
      </c>
      <c r="AN2046" t="s">
        <v>1493</v>
      </c>
      <c r="AO2046">
        <v>1.766842609444652</v>
      </c>
      <c r="AP2046" t="s">
        <v>1525</v>
      </c>
      <c r="AQ2046">
        <v>2018</v>
      </c>
      <c r="AR2046">
        <v>88</v>
      </c>
    </row>
    <row r="2047" spans="1:44">
      <c r="A2047" t="s">
        <v>44</v>
      </c>
      <c r="C2047" s="2">
        <v>43361</v>
      </c>
      <c r="D2047" t="s">
        <v>103</v>
      </c>
      <c r="E2047">
        <v>120</v>
      </c>
      <c r="F2047" t="s">
        <v>149</v>
      </c>
      <c r="G2047" t="s">
        <v>292</v>
      </c>
      <c r="H2047">
        <v>0.125</v>
      </c>
      <c r="I2047">
        <v>2</v>
      </c>
      <c r="J2047">
        <v>1160</v>
      </c>
      <c r="K2047">
        <v>17</v>
      </c>
      <c r="L2047">
        <v>25</v>
      </c>
      <c r="M2047" t="s">
        <v>332</v>
      </c>
      <c r="N2047">
        <v>114</v>
      </c>
      <c r="O2047" t="s">
        <v>333</v>
      </c>
      <c r="P2047" t="s">
        <v>599</v>
      </c>
      <c r="Q2047" t="s">
        <v>941</v>
      </c>
      <c r="R2047" t="s">
        <v>954</v>
      </c>
      <c r="S2047" s="2">
        <v>43361</v>
      </c>
      <c r="T2047" t="s">
        <v>958</v>
      </c>
      <c r="U2047">
        <v>0</v>
      </c>
      <c r="V2047" t="s">
        <v>972</v>
      </c>
      <c r="X2047">
        <v>0</v>
      </c>
      <c r="AA2047">
        <v>1</v>
      </c>
      <c r="AB2047">
        <v>0</v>
      </c>
      <c r="AC2047" t="s">
        <v>1038</v>
      </c>
      <c r="AG2047">
        <v>0</v>
      </c>
      <c r="AI2047">
        <v>42.15241046</v>
      </c>
      <c r="AJ2047" t="s">
        <v>972</v>
      </c>
      <c r="AL2047">
        <v>-110.41596016</v>
      </c>
      <c r="AN2047" t="s">
        <v>1493</v>
      </c>
      <c r="AO2047">
        <v>1.766842609444652</v>
      </c>
      <c r="AP2047" t="s">
        <v>1525</v>
      </c>
      <c r="AQ2047">
        <v>2018</v>
      </c>
      <c r="AR2047">
        <v>88</v>
      </c>
    </row>
    <row r="2048" spans="1:44">
      <c r="A2048" t="s">
        <v>44</v>
      </c>
      <c r="C2048" s="2">
        <v>43726</v>
      </c>
      <c r="D2048" t="s">
        <v>54</v>
      </c>
      <c r="E2048">
        <v>120</v>
      </c>
      <c r="F2048" t="s">
        <v>149</v>
      </c>
      <c r="G2048" t="s">
        <v>292</v>
      </c>
      <c r="H2048">
        <v>0.125</v>
      </c>
      <c r="I2048">
        <v>2</v>
      </c>
      <c r="J2048">
        <v>2367.07006835</v>
      </c>
      <c r="K2048">
        <v>6</v>
      </c>
      <c r="L2048">
        <v>24</v>
      </c>
      <c r="M2048" t="s">
        <v>332</v>
      </c>
      <c r="N2048">
        <v>114</v>
      </c>
      <c r="O2048" t="s">
        <v>333</v>
      </c>
      <c r="P2048" t="s">
        <v>600</v>
      </c>
      <c r="Q2048" t="s">
        <v>942</v>
      </c>
      <c r="R2048" t="s">
        <v>954</v>
      </c>
      <c r="S2048" s="2">
        <v>43726</v>
      </c>
      <c r="T2048" t="s">
        <v>958</v>
      </c>
      <c r="U2048">
        <v>0</v>
      </c>
      <c r="V2048" t="s">
        <v>972</v>
      </c>
      <c r="X2048">
        <v>0</v>
      </c>
      <c r="AA2048">
        <v>1</v>
      </c>
      <c r="AB2048">
        <v>0</v>
      </c>
      <c r="AC2048" t="s">
        <v>1038</v>
      </c>
      <c r="AG2048">
        <v>0</v>
      </c>
      <c r="AI2048">
        <v>42.09160965</v>
      </c>
      <c r="AJ2048" t="s">
        <v>972</v>
      </c>
      <c r="AL2048">
        <v>-110.37950569</v>
      </c>
      <c r="AN2048" t="s">
        <v>1500</v>
      </c>
      <c r="AO2048">
        <v>2.926532958173244</v>
      </c>
      <c r="AP2048" t="s">
        <v>1523</v>
      </c>
      <c r="AQ2048">
        <v>2019</v>
      </c>
      <c r="AR2048">
        <v>88</v>
      </c>
    </row>
    <row r="2049" spans="1:44">
      <c r="A2049" t="s">
        <v>44</v>
      </c>
      <c r="C2049" s="2">
        <v>43726</v>
      </c>
      <c r="D2049" t="s">
        <v>54</v>
      </c>
      <c r="E2049">
        <v>120</v>
      </c>
      <c r="F2049" t="s">
        <v>149</v>
      </c>
      <c r="G2049" t="s">
        <v>292</v>
      </c>
      <c r="H2049">
        <v>0.125</v>
      </c>
      <c r="I2049">
        <v>2</v>
      </c>
      <c r="J2049">
        <v>2367.07006835</v>
      </c>
      <c r="K2049">
        <v>6</v>
      </c>
      <c r="L2049">
        <v>24</v>
      </c>
      <c r="M2049" t="s">
        <v>332</v>
      </c>
      <c r="N2049">
        <v>114</v>
      </c>
      <c r="O2049" t="s">
        <v>333</v>
      </c>
      <c r="P2049" t="s">
        <v>600</v>
      </c>
      <c r="Q2049" t="s">
        <v>942</v>
      </c>
      <c r="R2049" t="s">
        <v>954</v>
      </c>
      <c r="S2049" s="2">
        <v>43726</v>
      </c>
      <c r="T2049" t="s">
        <v>958</v>
      </c>
      <c r="U2049">
        <v>0</v>
      </c>
      <c r="V2049" t="s">
        <v>972</v>
      </c>
      <c r="X2049">
        <v>0</v>
      </c>
      <c r="AA2049">
        <v>1</v>
      </c>
      <c r="AB2049">
        <v>0</v>
      </c>
      <c r="AC2049" t="s">
        <v>1038</v>
      </c>
      <c r="AG2049">
        <v>0</v>
      </c>
      <c r="AI2049">
        <v>42.09160965</v>
      </c>
      <c r="AJ2049" t="s">
        <v>972</v>
      </c>
      <c r="AL2049">
        <v>-110.37950569</v>
      </c>
      <c r="AN2049" t="s">
        <v>1500</v>
      </c>
      <c r="AO2049">
        <v>2.926532958173244</v>
      </c>
      <c r="AP2049" t="s">
        <v>1523</v>
      </c>
      <c r="AQ2049">
        <v>2019</v>
      </c>
      <c r="AR2049">
        <v>88</v>
      </c>
    </row>
    <row r="2050" spans="1:44">
      <c r="A2050" t="s">
        <v>44</v>
      </c>
      <c r="C2050" s="2">
        <v>43726</v>
      </c>
      <c r="D2050" t="s">
        <v>54</v>
      </c>
      <c r="E2050">
        <v>120</v>
      </c>
      <c r="F2050" t="s">
        <v>149</v>
      </c>
      <c r="G2050" t="s">
        <v>292</v>
      </c>
      <c r="H2050">
        <v>0.125</v>
      </c>
      <c r="I2050">
        <v>2</v>
      </c>
      <c r="J2050">
        <v>2367.07006835</v>
      </c>
      <c r="K2050">
        <v>6</v>
      </c>
      <c r="L2050">
        <v>24</v>
      </c>
      <c r="M2050" t="s">
        <v>332</v>
      </c>
      <c r="N2050">
        <v>114</v>
      </c>
      <c r="O2050" t="s">
        <v>333</v>
      </c>
      <c r="P2050" t="s">
        <v>600</v>
      </c>
      <c r="Q2050" t="s">
        <v>942</v>
      </c>
      <c r="R2050" t="s">
        <v>954</v>
      </c>
      <c r="S2050" s="2">
        <v>43726</v>
      </c>
      <c r="T2050" t="s">
        <v>958</v>
      </c>
      <c r="U2050">
        <v>0</v>
      </c>
      <c r="V2050" t="s">
        <v>972</v>
      </c>
      <c r="X2050">
        <v>0</v>
      </c>
      <c r="AA2050">
        <v>1</v>
      </c>
      <c r="AB2050">
        <v>0</v>
      </c>
      <c r="AC2050" t="s">
        <v>1038</v>
      </c>
      <c r="AG2050">
        <v>0</v>
      </c>
      <c r="AI2050">
        <v>42.09160965</v>
      </c>
      <c r="AJ2050" t="s">
        <v>972</v>
      </c>
      <c r="AL2050">
        <v>-110.37950569</v>
      </c>
      <c r="AN2050" t="s">
        <v>1500</v>
      </c>
      <c r="AO2050">
        <v>2.926532958173244</v>
      </c>
      <c r="AP2050" t="s">
        <v>1523</v>
      </c>
      <c r="AQ2050">
        <v>2019</v>
      </c>
      <c r="AR2050">
        <v>88</v>
      </c>
    </row>
    <row r="2051" spans="1:44">
      <c r="A2051" t="s">
        <v>44</v>
      </c>
      <c r="C2051" s="2">
        <v>43782</v>
      </c>
      <c r="D2051" t="s">
        <v>81</v>
      </c>
      <c r="E2051">
        <v>60</v>
      </c>
      <c r="F2051" t="s">
        <v>156</v>
      </c>
      <c r="G2051" t="s">
        <v>292</v>
      </c>
      <c r="H2051">
        <v>0.1667</v>
      </c>
      <c r="I2051">
        <v>160</v>
      </c>
      <c r="J2051">
        <v>160</v>
      </c>
      <c r="K2051">
        <v>13</v>
      </c>
      <c r="L2051">
        <v>25</v>
      </c>
      <c r="M2051" t="s">
        <v>332</v>
      </c>
      <c r="N2051">
        <v>115</v>
      </c>
      <c r="O2051" t="s">
        <v>333</v>
      </c>
      <c r="P2051" t="s">
        <v>590</v>
      </c>
      <c r="Q2051" t="s">
        <v>931</v>
      </c>
      <c r="R2051" t="s">
        <v>954</v>
      </c>
      <c r="S2051" s="2">
        <v>43782</v>
      </c>
      <c r="T2051" t="s">
        <v>958</v>
      </c>
      <c r="U2051">
        <v>0</v>
      </c>
      <c r="V2051" t="s">
        <v>972</v>
      </c>
      <c r="X2051">
        <v>0</v>
      </c>
      <c r="AA2051">
        <v>0</v>
      </c>
      <c r="AB2051">
        <v>1</v>
      </c>
      <c r="AC2051" t="s">
        <v>1038</v>
      </c>
      <c r="AG2051">
        <v>0</v>
      </c>
      <c r="AI2051">
        <v>42.152593</v>
      </c>
      <c r="AJ2051" t="s">
        <v>972</v>
      </c>
      <c r="AL2051">
        <v>-110.45476434</v>
      </c>
      <c r="AN2051" t="s">
        <v>1489</v>
      </c>
      <c r="AO2051">
        <v>1.785656098800906</v>
      </c>
      <c r="AP2051" t="s">
        <v>1521</v>
      </c>
      <c r="AQ2051">
        <v>2019</v>
      </c>
      <c r="AR2051">
        <v>118</v>
      </c>
    </row>
    <row r="2052" spans="1:44">
      <c r="A2052" t="s">
        <v>44</v>
      </c>
      <c r="C2052" s="2">
        <v>43782</v>
      </c>
      <c r="D2052" t="s">
        <v>81</v>
      </c>
      <c r="E2052">
        <v>60</v>
      </c>
      <c r="F2052" t="s">
        <v>156</v>
      </c>
      <c r="G2052" t="s">
        <v>292</v>
      </c>
      <c r="H2052">
        <v>0.1667</v>
      </c>
      <c r="I2052">
        <v>80</v>
      </c>
      <c r="J2052">
        <v>80</v>
      </c>
      <c r="K2052">
        <v>24</v>
      </c>
      <c r="L2052">
        <v>25</v>
      </c>
      <c r="M2052" t="s">
        <v>332</v>
      </c>
      <c r="N2052">
        <v>115</v>
      </c>
      <c r="O2052" t="s">
        <v>333</v>
      </c>
      <c r="P2052" t="s">
        <v>591</v>
      </c>
      <c r="Q2052" t="s">
        <v>932</v>
      </c>
      <c r="R2052" t="s">
        <v>954</v>
      </c>
      <c r="S2052" s="2">
        <v>43782</v>
      </c>
      <c r="T2052" t="s">
        <v>958</v>
      </c>
      <c r="U2052">
        <v>0</v>
      </c>
      <c r="V2052" t="s">
        <v>972</v>
      </c>
      <c r="X2052">
        <v>0</v>
      </c>
      <c r="AA2052">
        <v>0</v>
      </c>
      <c r="AB2052">
        <v>1</v>
      </c>
      <c r="AC2052" t="s">
        <v>1038</v>
      </c>
      <c r="AG2052">
        <v>0</v>
      </c>
      <c r="AI2052">
        <v>42.13810124</v>
      </c>
      <c r="AJ2052" t="s">
        <v>972</v>
      </c>
      <c r="AL2052">
        <v>-110.45467273</v>
      </c>
      <c r="AN2052" t="s">
        <v>1490</v>
      </c>
      <c r="AO2052">
        <v>1.474910826518642</v>
      </c>
      <c r="AP2052" t="s">
        <v>1526</v>
      </c>
      <c r="AQ2052">
        <v>2019</v>
      </c>
      <c r="AR2052">
        <v>118</v>
      </c>
    </row>
    <row r="2053" spans="1:44">
      <c r="A2053" t="s">
        <v>44</v>
      </c>
      <c r="C2053" s="2">
        <v>43782</v>
      </c>
      <c r="D2053" t="s">
        <v>81</v>
      </c>
      <c r="E2053">
        <v>60</v>
      </c>
      <c r="F2053" t="s">
        <v>156</v>
      </c>
      <c r="G2053" t="s">
        <v>292</v>
      </c>
      <c r="H2053">
        <v>0.1667</v>
      </c>
      <c r="I2053">
        <v>80</v>
      </c>
      <c r="J2053">
        <v>80</v>
      </c>
      <c r="K2053">
        <v>19</v>
      </c>
      <c r="L2053">
        <v>25</v>
      </c>
      <c r="M2053" t="s">
        <v>332</v>
      </c>
      <c r="N2053">
        <v>114</v>
      </c>
      <c r="O2053" t="s">
        <v>333</v>
      </c>
      <c r="P2053" t="s">
        <v>551</v>
      </c>
      <c r="Q2053" t="s">
        <v>933</v>
      </c>
      <c r="R2053" t="s">
        <v>954</v>
      </c>
      <c r="S2053" s="2">
        <v>43782</v>
      </c>
      <c r="T2053" t="s">
        <v>958</v>
      </c>
      <c r="U2053">
        <v>0</v>
      </c>
      <c r="V2053" t="s">
        <v>972</v>
      </c>
      <c r="X2053">
        <v>0</v>
      </c>
      <c r="AA2053">
        <v>0</v>
      </c>
      <c r="AB2053">
        <v>1</v>
      </c>
      <c r="AC2053" t="s">
        <v>1038</v>
      </c>
      <c r="AG2053">
        <v>0</v>
      </c>
      <c r="AI2053">
        <v>42.13810914</v>
      </c>
      <c r="AJ2053" t="s">
        <v>972</v>
      </c>
      <c r="AL2053">
        <v>-110.43531642</v>
      </c>
      <c r="AN2053" t="s">
        <v>1491</v>
      </c>
      <c r="AO2053">
        <v>0.478503054789888</v>
      </c>
      <c r="AP2053" t="s">
        <v>1526</v>
      </c>
      <c r="AQ2053">
        <v>2019</v>
      </c>
      <c r="AR2053">
        <v>118</v>
      </c>
    </row>
    <row r="2054" spans="1:44">
      <c r="A2054" t="s">
        <v>44</v>
      </c>
      <c r="C2054" s="2">
        <v>43782</v>
      </c>
      <c r="D2054" t="s">
        <v>81</v>
      </c>
      <c r="E2054">
        <v>60</v>
      </c>
      <c r="F2054" t="s">
        <v>156</v>
      </c>
      <c r="G2054" t="s">
        <v>292</v>
      </c>
      <c r="H2054">
        <v>0.1667</v>
      </c>
      <c r="I2054">
        <v>80</v>
      </c>
      <c r="J2054">
        <v>80</v>
      </c>
      <c r="K2054">
        <v>20</v>
      </c>
      <c r="L2054">
        <v>25</v>
      </c>
      <c r="M2054" t="s">
        <v>332</v>
      </c>
      <c r="N2054">
        <v>114</v>
      </c>
      <c r="O2054" t="s">
        <v>333</v>
      </c>
      <c r="P2054" t="s">
        <v>592</v>
      </c>
      <c r="Q2054" t="s">
        <v>934</v>
      </c>
      <c r="R2054" t="s">
        <v>954</v>
      </c>
      <c r="S2054" s="2">
        <v>43782</v>
      </c>
      <c r="T2054" t="s">
        <v>958</v>
      </c>
      <c r="U2054">
        <v>0</v>
      </c>
      <c r="V2054" t="s">
        <v>972</v>
      </c>
      <c r="X2054">
        <v>0</v>
      </c>
      <c r="AA2054">
        <v>0</v>
      </c>
      <c r="AB2054">
        <v>1</v>
      </c>
      <c r="AC2054" t="s">
        <v>1038</v>
      </c>
      <c r="AG2054">
        <v>0</v>
      </c>
      <c r="AI2054">
        <v>42.13801406</v>
      </c>
      <c r="AJ2054" t="s">
        <v>972</v>
      </c>
      <c r="AL2054">
        <v>-110.41602877</v>
      </c>
      <c r="AN2054" t="s">
        <v>1492</v>
      </c>
      <c r="AO2054">
        <v>0.5144277138276745</v>
      </c>
      <c r="AP2054" t="s">
        <v>1520</v>
      </c>
      <c r="AQ2054">
        <v>2019</v>
      </c>
      <c r="AR2054">
        <v>118</v>
      </c>
    </row>
    <row r="2055" spans="1:44">
      <c r="A2055" t="s">
        <v>44</v>
      </c>
      <c r="C2055" s="2">
        <v>43782</v>
      </c>
      <c r="D2055" t="s">
        <v>81</v>
      </c>
      <c r="E2055">
        <v>60</v>
      </c>
      <c r="F2055" t="s">
        <v>156</v>
      </c>
      <c r="G2055" t="s">
        <v>292</v>
      </c>
      <c r="H2055">
        <v>0.1667</v>
      </c>
      <c r="I2055">
        <v>80</v>
      </c>
      <c r="J2055">
        <v>80</v>
      </c>
      <c r="K2055">
        <v>20</v>
      </c>
      <c r="L2055">
        <v>25</v>
      </c>
      <c r="M2055" t="s">
        <v>332</v>
      </c>
      <c r="N2055">
        <v>114</v>
      </c>
      <c r="O2055" t="s">
        <v>333</v>
      </c>
      <c r="P2055" t="s">
        <v>592</v>
      </c>
      <c r="Q2055" t="s">
        <v>934</v>
      </c>
      <c r="R2055" t="s">
        <v>954</v>
      </c>
      <c r="S2055" s="2">
        <v>43782</v>
      </c>
      <c r="T2055" t="s">
        <v>958</v>
      </c>
      <c r="U2055">
        <v>0</v>
      </c>
      <c r="V2055" t="s">
        <v>972</v>
      </c>
      <c r="X2055">
        <v>0</v>
      </c>
      <c r="AA2055">
        <v>0</v>
      </c>
      <c r="AB2055">
        <v>1</v>
      </c>
      <c r="AC2055" t="s">
        <v>1038</v>
      </c>
      <c r="AG2055">
        <v>0</v>
      </c>
      <c r="AI2055">
        <v>42.13801406</v>
      </c>
      <c r="AJ2055" t="s">
        <v>972</v>
      </c>
      <c r="AL2055">
        <v>-110.41602877</v>
      </c>
      <c r="AN2055" t="s">
        <v>1492</v>
      </c>
      <c r="AO2055">
        <v>0.5144277138276745</v>
      </c>
      <c r="AP2055" t="s">
        <v>1520</v>
      </c>
      <c r="AQ2055">
        <v>2019</v>
      </c>
      <c r="AR2055">
        <v>118</v>
      </c>
    </row>
    <row r="2056" spans="1:44">
      <c r="A2056" t="s">
        <v>44</v>
      </c>
      <c r="C2056" s="2">
        <v>43782</v>
      </c>
      <c r="D2056" t="s">
        <v>81</v>
      </c>
      <c r="E2056">
        <v>60</v>
      </c>
      <c r="F2056" t="s">
        <v>156</v>
      </c>
      <c r="G2056" t="s">
        <v>292</v>
      </c>
      <c r="H2056">
        <v>0.1667</v>
      </c>
      <c r="I2056">
        <v>80</v>
      </c>
      <c r="J2056">
        <v>80</v>
      </c>
      <c r="K2056">
        <v>17</v>
      </c>
      <c r="L2056">
        <v>25</v>
      </c>
      <c r="M2056" t="s">
        <v>332</v>
      </c>
      <c r="N2056">
        <v>114</v>
      </c>
      <c r="O2056" t="s">
        <v>333</v>
      </c>
      <c r="P2056" t="s">
        <v>593</v>
      </c>
      <c r="Q2056" t="s">
        <v>935</v>
      </c>
      <c r="R2056" t="s">
        <v>954</v>
      </c>
      <c r="S2056" s="2">
        <v>43782</v>
      </c>
      <c r="T2056" t="s">
        <v>958</v>
      </c>
      <c r="U2056">
        <v>0</v>
      </c>
      <c r="V2056" t="s">
        <v>972</v>
      </c>
      <c r="X2056">
        <v>0</v>
      </c>
      <c r="AA2056">
        <v>0</v>
      </c>
      <c r="AB2056">
        <v>1</v>
      </c>
      <c r="AC2056" t="s">
        <v>1038</v>
      </c>
      <c r="AG2056">
        <v>0</v>
      </c>
      <c r="AI2056">
        <v>42.15241046</v>
      </c>
      <c r="AJ2056" t="s">
        <v>972</v>
      </c>
      <c r="AL2056">
        <v>-110.41596016</v>
      </c>
      <c r="AN2056" t="s">
        <v>1493</v>
      </c>
      <c r="AO2056">
        <v>1.114812368771004</v>
      </c>
      <c r="AP2056" t="s">
        <v>1519</v>
      </c>
      <c r="AQ2056">
        <v>2019</v>
      </c>
      <c r="AR2056">
        <v>118</v>
      </c>
    </row>
    <row r="2057" spans="1:44">
      <c r="A2057" t="s">
        <v>44</v>
      </c>
      <c r="C2057" s="2">
        <v>43782</v>
      </c>
      <c r="D2057" t="s">
        <v>81</v>
      </c>
      <c r="E2057">
        <v>60</v>
      </c>
      <c r="F2057" t="s">
        <v>156</v>
      </c>
      <c r="G2057" t="s">
        <v>292</v>
      </c>
      <c r="H2057">
        <v>0.1667</v>
      </c>
      <c r="I2057">
        <v>80</v>
      </c>
      <c r="J2057">
        <v>80</v>
      </c>
      <c r="K2057">
        <v>17</v>
      </c>
      <c r="L2057">
        <v>25</v>
      </c>
      <c r="M2057" t="s">
        <v>332</v>
      </c>
      <c r="N2057">
        <v>114</v>
      </c>
      <c r="O2057" t="s">
        <v>333</v>
      </c>
      <c r="P2057" t="s">
        <v>593</v>
      </c>
      <c r="Q2057" t="s">
        <v>935</v>
      </c>
      <c r="R2057" t="s">
        <v>954</v>
      </c>
      <c r="S2057" s="2">
        <v>43782</v>
      </c>
      <c r="T2057" t="s">
        <v>958</v>
      </c>
      <c r="U2057">
        <v>0</v>
      </c>
      <c r="V2057" t="s">
        <v>972</v>
      </c>
      <c r="X2057">
        <v>0</v>
      </c>
      <c r="AA2057">
        <v>0</v>
      </c>
      <c r="AB2057">
        <v>1</v>
      </c>
      <c r="AC2057" t="s">
        <v>1038</v>
      </c>
      <c r="AG2057">
        <v>0</v>
      </c>
      <c r="AI2057">
        <v>42.15241046</v>
      </c>
      <c r="AJ2057" t="s">
        <v>972</v>
      </c>
      <c r="AL2057">
        <v>-110.41596016</v>
      </c>
      <c r="AN2057" t="s">
        <v>1493</v>
      </c>
      <c r="AO2057">
        <v>1.114812368771004</v>
      </c>
      <c r="AP2057" t="s">
        <v>1519</v>
      </c>
      <c r="AQ2057">
        <v>2019</v>
      </c>
      <c r="AR2057">
        <v>118</v>
      </c>
    </row>
    <row r="2058" spans="1:44">
      <c r="A2058" t="s">
        <v>44</v>
      </c>
      <c r="C2058" s="2">
        <v>43782</v>
      </c>
      <c r="D2058" t="s">
        <v>81</v>
      </c>
      <c r="E2058">
        <v>60</v>
      </c>
      <c r="F2058" t="s">
        <v>156</v>
      </c>
      <c r="G2058" t="s">
        <v>292</v>
      </c>
      <c r="H2058">
        <v>0.1667</v>
      </c>
      <c r="I2058">
        <v>80</v>
      </c>
      <c r="J2058">
        <v>80</v>
      </c>
      <c r="K2058">
        <v>30</v>
      </c>
      <c r="L2058">
        <v>25</v>
      </c>
      <c r="M2058" t="s">
        <v>332</v>
      </c>
      <c r="N2058">
        <v>114</v>
      </c>
      <c r="O2058" t="s">
        <v>333</v>
      </c>
      <c r="P2058" t="s">
        <v>594</v>
      </c>
      <c r="Q2058" t="s">
        <v>936</v>
      </c>
      <c r="R2058" t="s">
        <v>954</v>
      </c>
      <c r="S2058" s="2">
        <v>43782</v>
      </c>
      <c r="T2058" t="s">
        <v>958</v>
      </c>
      <c r="U2058">
        <v>0</v>
      </c>
      <c r="V2058" t="s">
        <v>972</v>
      </c>
      <c r="X2058">
        <v>0</v>
      </c>
      <c r="AA2058">
        <v>0</v>
      </c>
      <c r="AB2058">
        <v>1</v>
      </c>
      <c r="AC2058" t="s">
        <v>1038</v>
      </c>
      <c r="AG2058">
        <v>0</v>
      </c>
      <c r="AI2058">
        <v>42.1235716</v>
      </c>
      <c r="AJ2058" t="s">
        <v>972</v>
      </c>
      <c r="AL2058">
        <v>-110.43530873</v>
      </c>
      <c r="AN2058" t="s">
        <v>1494</v>
      </c>
      <c r="AO2058">
        <v>1.115055325813559</v>
      </c>
      <c r="AP2058" t="s">
        <v>1522</v>
      </c>
      <c r="AQ2058">
        <v>2019</v>
      </c>
      <c r="AR2058">
        <v>118</v>
      </c>
    </row>
    <row r="2059" spans="1:44">
      <c r="A2059" t="s">
        <v>44</v>
      </c>
      <c r="C2059" s="2">
        <v>43782</v>
      </c>
      <c r="D2059" t="s">
        <v>81</v>
      </c>
      <c r="E2059">
        <v>60</v>
      </c>
      <c r="F2059" t="s">
        <v>156</v>
      </c>
      <c r="G2059" t="s">
        <v>292</v>
      </c>
      <c r="H2059">
        <v>0.1667</v>
      </c>
      <c r="I2059">
        <v>80</v>
      </c>
      <c r="J2059">
        <v>80</v>
      </c>
      <c r="K2059">
        <v>30</v>
      </c>
      <c r="L2059">
        <v>25</v>
      </c>
      <c r="M2059" t="s">
        <v>332</v>
      </c>
      <c r="N2059">
        <v>114</v>
      </c>
      <c r="O2059" t="s">
        <v>333</v>
      </c>
      <c r="P2059" t="s">
        <v>594</v>
      </c>
      <c r="Q2059" t="s">
        <v>936</v>
      </c>
      <c r="R2059" t="s">
        <v>954</v>
      </c>
      <c r="S2059" s="2">
        <v>43782</v>
      </c>
      <c r="T2059" t="s">
        <v>958</v>
      </c>
      <c r="U2059">
        <v>0</v>
      </c>
      <c r="V2059" t="s">
        <v>972</v>
      </c>
      <c r="X2059">
        <v>0</v>
      </c>
      <c r="AA2059">
        <v>0</v>
      </c>
      <c r="AB2059">
        <v>1</v>
      </c>
      <c r="AC2059" t="s">
        <v>1038</v>
      </c>
      <c r="AG2059">
        <v>0</v>
      </c>
      <c r="AI2059">
        <v>42.1235716</v>
      </c>
      <c r="AJ2059" t="s">
        <v>972</v>
      </c>
      <c r="AL2059">
        <v>-110.43530873</v>
      </c>
      <c r="AN2059" t="s">
        <v>1494</v>
      </c>
      <c r="AO2059">
        <v>1.115055325813559</v>
      </c>
      <c r="AP2059" t="s">
        <v>1522</v>
      </c>
      <c r="AQ2059">
        <v>2019</v>
      </c>
      <c r="AR2059">
        <v>118</v>
      </c>
    </row>
    <row r="2060" spans="1:44">
      <c r="A2060" t="s">
        <v>44</v>
      </c>
      <c r="C2060" s="2">
        <v>43782</v>
      </c>
      <c r="D2060" t="s">
        <v>81</v>
      </c>
      <c r="E2060">
        <v>60</v>
      </c>
      <c r="F2060" t="s">
        <v>156</v>
      </c>
      <c r="G2060" t="s">
        <v>292</v>
      </c>
      <c r="H2060">
        <v>0.1667</v>
      </c>
      <c r="I2060">
        <v>40</v>
      </c>
      <c r="J2060">
        <v>40</v>
      </c>
      <c r="K2060">
        <v>14</v>
      </c>
      <c r="L2060">
        <v>25</v>
      </c>
      <c r="M2060" t="s">
        <v>332</v>
      </c>
      <c r="N2060">
        <v>115</v>
      </c>
      <c r="O2060" t="s">
        <v>333</v>
      </c>
      <c r="P2060" t="s">
        <v>601</v>
      </c>
      <c r="Q2060" t="s">
        <v>943</v>
      </c>
      <c r="R2060" t="s">
        <v>954</v>
      </c>
      <c r="S2060" s="2">
        <v>43782</v>
      </c>
      <c r="T2060" t="s">
        <v>958</v>
      </c>
      <c r="U2060">
        <v>0</v>
      </c>
      <c r="V2060" t="s">
        <v>972</v>
      </c>
      <c r="X2060">
        <v>0</v>
      </c>
      <c r="AA2060">
        <v>0</v>
      </c>
      <c r="AB2060">
        <v>1</v>
      </c>
      <c r="AC2060" t="s">
        <v>1038</v>
      </c>
      <c r="AG2060">
        <v>0</v>
      </c>
      <c r="AI2060">
        <v>42.15247828</v>
      </c>
      <c r="AJ2060" t="s">
        <v>972</v>
      </c>
      <c r="AL2060">
        <v>-110.47422747</v>
      </c>
      <c r="AN2060" t="s">
        <v>1501</v>
      </c>
      <c r="AO2060">
        <v>2.672206521845068</v>
      </c>
      <c r="AP2060" t="s">
        <v>1521</v>
      </c>
      <c r="AQ2060">
        <v>2019</v>
      </c>
      <c r="AR2060">
        <v>118</v>
      </c>
    </row>
    <row r="2061" spans="1:44">
      <c r="A2061" t="s">
        <v>44</v>
      </c>
      <c r="C2061" s="2">
        <v>43782</v>
      </c>
      <c r="D2061" t="s">
        <v>81</v>
      </c>
      <c r="E2061">
        <v>60</v>
      </c>
      <c r="F2061" t="s">
        <v>156</v>
      </c>
      <c r="G2061" t="s">
        <v>292</v>
      </c>
      <c r="H2061">
        <v>0.1667</v>
      </c>
      <c r="I2061">
        <v>40</v>
      </c>
      <c r="J2061">
        <v>40</v>
      </c>
      <c r="K2061">
        <v>18</v>
      </c>
      <c r="L2061">
        <v>25</v>
      </c>
      <c r="M2061" t="s">
        <v>332</v>
      </c>
      <c r="N2061">
        <v>114</v>
      </c>
      <c r="O2061" t="s">
        <v>333</v>
      </c>
      <c r="P2061" t="s">
        <v>595</v>
      </c>
      <c r="Q2061" t="s">
        <v>937</v>
      </c>
      <c r="R2061" t="s">
        <v>954</v>
      </c>
      <c r="S2061" s="2">
        <v>43782</v>
      </c>
      <c r="T2061" t="s">
        <v>958</v>
      </c>
      <c r="U2061">
        <v>0</v>
      </c>
      <c r="V2061" t="s">
        <v>972</v>
      </c>
      <c r="X2061">
        <v>0</v>
      </c>
      <c r="AA2061">
        <v>0</v>
      </c>
      <c r="AB2061">
        <v>1</v>
      </c>
      <c r="AC2061" t="s">
        <v>1038</v>
      </c>
      <c r="AG2061">
        <v>0</v>
      </c>
      <c r="AI2061">
        <v>42.15260091</v>
      </c>
      <c r="AJ2061" t="s">
        <v>972</v>
      </c>
      <c r="AL2061">
        <v>-110.43530122</v>
      </c>
      <c r="AN2061" t="s">
        <v>1495</v>
      </c>
      <c r="AO2061">
        <v>1.10861078291508</v>
      </c>
      <c r="AP2061" t="s">
        <v>1521</v>
      </c>
      <c r="AQ2061">
        <v>2019</v>
      </c>
      <c r="AR2061">
        <v>118</v>
      </c>
    </row>
    <row r="2062" spans="1:44">
      <c r="A2062" t="s">
        <v>44</v>
      </c>
      <c r="C2062" s="2">
        <v>43782</v>
      </c>
      <c r="D2062" t="s">
        <v>81</v>
      </c>
      <c r="E2062">
        <v>60</v>
      </c>
      <c r="F2062" t="s">
        <v>156</v>
      </c>
      <c r="G2062" t="s">
        <v>292</v>
      </c>
      <c r="H2062">
        <v>0.1667</v>
      </c>
      <c r="I2062">
        <v>40</v>
      </c>
      <c r="J2062">
        <v>40</v>
      </c>
      <c r="K2062">
        <v>23</v>
      </c>
      <c r="L2062">
        <v>25</v>
      </c>
      <c r="M2062" t="s">
        <v>332</v>
      </c>
      <c r="N2062">
        <v>115</v>
      </c>
      <c r="O2062" t="s">
        <v>333</v>
      </c>
      <c r="P2062" t="s">
        <v>602</v>
      </c>
      <c r="Q2062" t="s">
        <v>944</v>
      </c>
      <c r="R2062" t="s">
        <v>954</v>
      </c>
      <c r="S2062" s="2">
        <v>43782</v>
      </c>
      <c r="T2062" t="s">
        <v>958</v>
      </c>
      <c r="U2062">
        <v>0</v>
      </c>
      <c r="V2062" t="s">
        <v>972</v>
      </c>
      <c r="X2062">
        <v>0</v>
      </c>
      <c r="AA2062">
        <v>0</v>
      </c>
      <c r="AB2062">
        <v>1</v>
      </c>
      <c r="AC2062" t="s">
        <v>1038</v>
      </c>
      <c r="AG2062">
        <v>0</v>
      </c>
      <c r="AI2062">
        <v>42.13794074</v>
      </c>
      <c r="AJ2062" t="s">
        <v>972</v>
      </c>
      <c r="AL2062">
        <v>-110.47421215</v>
      </c>
      <c r="AN2062" t="s">
        <v>1502</v>
      </c>
      <c r="AO2062">
        <v>2.480802126201035</v>
      </c>
      <c r="AP2062" t="s">
        <v>1526</v>
      </c>
      <c r="AQ2062">
        <v>2019</v>
      </c>
      <c r="AR2062">
        <v>118</v>
      </c>
    </row>
    <row r="2063" spans="1:44">
      <c r="A2063" t="s">
        <v>44</v>
      </c>
      <c r="C2063" s="2">
        <v>43782</v>
      </c>
      <c r="D2063" t="s">
        <v>81</v>
      </c>
      <c r="E2063">
        <v>60</v>
      </c>
      <c r="F2063" t="s">
        <v>156</v>
      </c>
      <c r="G2063" t="s">
        <v>292</v>
      </c>
      <c r="H2063">
        <v>0.1667</v>
      </c>
      <c r="I2063">
        <v>40</v>
      </c>
      <c r="J2063">
        <v>40</v>
      </c>
      <c r="K2063">
        <v>29</v>
      </c>
      <c r="L2063">
        <v>25</v>
      </c>
      <c r="M2063" t="s">
        <v>332</v>
      </c>
      <c r="N2063">
        <v>114</v>
      </c>
      <c r="O2063" t="s">
        <v>333</v>
      </c>
      <c r="P2063" t="s">
        <v>596</v>
      </c>
      <c r="Q2063" t="s">
        <v>938</v>
      </c>
      <c r="R2063" t="s">
        <v>954</v>
      </c>
      <c r="S2063" s="2">
        <v>43782</v>
      </c>
      <c r="T2063" t="s">
        <v>958</v>
      </c>
      <c r="U2063">
        <v>0</v>
      </c>
      <c r="V2063" t="s">
        <v>972</v>
      </c>
      <c r="X2063">
        <v>0</v>
      </c>
      <c r="AA2063">
        <v>0</v>
      </c>
      <c r="AB2063">
        <v>1</v>
      </c>
      <c r="AC2063" t="s">
        <v>1038</v>
      </c>
      <c r="AG2063">
        <v>0</v>
      </c>
      <c r="AI2063">
        <v>42.12352992</v>
      </c>
      <c r="AJ2063" t="s">
        <v>972</v>
      </c>
      <c r="AL2063">
        <v>-110.41599057</v>
      </c>
      <c r="AN2063" t="s">
        <v>1496</v>
      </c>
      <c r="AO2063">
        <v>1.134532145679353</v>
      </c>
      <c r="AP2063" t="s">
        <v>1523</v>
      </c>
      <c r="AQ2063">
        <v>2019</v>
      </c>
      <c r="AR2063">
        <v>118</v>
      </c>
    </row>
    <row r="2064" spans="1:44">
      <c r="A2064" t="s">
        <v>44</v>
      </c>
      <c r="C2064" s="2">
        <v>43782</v>
      </c>
      <c r="D2064" t="s">
        <v>81</v>
      </c>
      <c r="E2064">
        <v>60</v>
      </c>
      <c r="F2064" t="s">
        <v>156</v>
      </c>
      <c r="G2064" t="s">
        <v>292</v>
      </c>
      <c r="H2064">
        <v>0.1667</v>
      </c>
      <c r="I2064">
        <v>40</v>
      </c>
      <c r="J2064">
        <v>40</v>
      </c>
      <c r="K2064">
        <v>12</v>
      </c>
      <c r="L2064">
        <v>25</v>
      </c>
      <c r="M2064" t="s">
        <v>332</v>
      </c>
      <c r="N2064">
        <v>115</v>
      </c>
      <c r="O2064" t="s">
        <v>333</v>
      </c>
      <c r="P2064" t="s">
        <v>603</v>
      </c>
      <c r="Q2064" t="s">
        <v>945</v>
      </c>
      <c r="R2064" t="s">
        <v>954</v>
      </c>
      <c r="S2064" s="2">
        <v>43782</v>
      </c>
      <c r="T2064" t="s">
        <v>958</v>
      </c>
      <c r="U2064">
        <v>0</v>
      </c>
      <c r="V2064" t="s">
        <v>972</v>
      </c>
      <c r="X2064">
        <v>0</v>
      </c>
      <c r="AA2064">
        <v>0</v>
      </c>
      <c r="AB2064">
        <v>1</v>
      </c>
      <c r="AC2064" t="s">
        <v>1038</v>
      </c>
      <c r="AG2064">
        <v>0</v>
      </c>
      <c r="AI2064">
        <v>42.16688641</v>
      </c>
      <c r="AJ2064" t="s">
        <v>972</v>
      </c>
      <c r="AL2064">
        <v>-110.45477966</v>
      </c>
      <c r="AN2064" t="s">
        <v>1503</v>
      </c>
      <c r="AO2064">
        <v>2.478844477554045</v>
      </c>
      <c r="AP2064" t="s">
        <v>1521</v>
      </c>
      <c r="AQ2064">
        <v>2019</v>
      </c>
      <c r="AR2064">
        <v>118</v>
      </c>
    </row>
    <row r="2065" spans="1:44">
      <c r="A2065" t="s">
        <v>44</v>
      </c>
      <c r="C2065" s="2">
        <v>43361</v>
      </c>
      <c r="D2065" t="s">
        <v>103</v>
      </c>
      <c r="E2065">
        <v>120</v>
      </c>
      <c r="F2065" t="s">
        <v>149</v>
      </c>
      <c r="G2065" t="s">
        <v>292</v>
      </c>
      <c r="H2065">
        <v>0.125</v>
      </c>
      <c r="I2065">
        <v>2</v>
      </c>
      <c r="J2065">
        <v>1119.59997558</v>
      </c>
      <c r="K2065">
        <v>12</v>
      </c>
      <c r="L2065">
        <v>25</v>
      </c>
      <c r="M2065" t="s">
        <v>332</v>
      </c>
      <c r="N2065">
        <v>115</v>
      </c>
      <c r="O2065" t="s">
        <v>333</v>
      </c>
      <c r="P2065" t="s">
        <v>604</v>
      </c>
      <c r="Q2065" t="s">
        <v>946</v>
      </c>
      <c r="R2065" t="s">
        <v>954</v>
      </c>
      <c r="S2065" s="2">
        <v>43361</v>
      </c>
      <c r="T2065" t="s">
        <v>958</v>
      </c>
      <c r="U2065">
        <v>0</v>
      </c>
      <c r="V2065" t="s">
        <v>972</v>
      </c>
      <c r="X2065">
        <v>0</v>
      </c>
      <c r="AA2065">
        <v>1</v>
      </c>
      <c r="AB2065">
        <v>0</v>
      </c>
      <c r="AC2065" t="s">
        <v>1038</v>
      </c>
      <c r="AG2065">
        <v>0</v>
      </c>
      <c r="AI2065">
        <v>42.16688641</v>
      </c>
      <c r="AJ2065" t="s">
        <v>972</v>
      </c>
      <c r="AL2065">
        <v>-110.45477966</v>
      </c>
      <c r="AN2065" t="s">
        <v>1503</v>
      </c>
      <c r="AO2065">
        <v>2.478844477554045</v>
      </c>
      <c r="AP2065" t="s">
        <v>1521</v>
      </c>
      <c r="AQ2065">
        <v>2018</v>
      </c>
      <c r="AR2065">
        <v>118</v>
      </c>
    </row>
    <row r="2066" spans="1:44">
      <c r="A2066" t="s">
        <v>44</v>
      </c>
      <c r="C2066" s="2">
        <v>43361</v>
      </c>
      <c r="D2066" t="s">
        <v>103</v>
      </c>
      <c r="E2066">
        <v>120</v>
      </c>
      <c r="F2066" t="s">
        <v>149</v>
      </c>
      <c r="G2066" t="s">
        <v>292</v>
      </c>
      <c r="H2066">
        <v>0.125</v>
      </c>
      <c r="I2066">
        <v>2</v>
      </c>
      <c r="J2066">
        <v>1119.59997558</v>
      </c>
      <c r="K2066">
        <v>12</v>
      </c>
      <c r="L2066">
        <v>25</v>
      </c>
      <c r="M2066" t="s">
        <v>332</v>
      </c>
      <c r="N2066">
        <v>115</v>
      </c>
      <c r="O2066" t="s">
        <v>333</v>
      </c>
      <c r="P2066" t="s">
        <v>604</v>
      </c>
      <c r="Q2066" t="s">
        <v>946</v>
      </c>
      <c r="R2066" t="s">
        <v>954</v>
      </c>
      <c r="S2066" s="2">
        <v>43361</v>
      </c>
      <c r="T2066" t="s">
        <v>958</v>
      </c>
      <c r="U2066">
        <v>0</v>
      </c>
      <c r="V2066" t="s">
        <v>972</v>
      </c>
      <c r="X2066">
        <v>0</v>
      </c>
      <c r="AA2066">
        <v>1</v>
      </c>
      <c r="AB2066">
        <v>0</v>
      </c>
      <c r="AC2066" t="s">
        <v>1038</v>
      </c>
      <c r="AG2066">
        <v>0</v>
      </c>
      <c r="AI2066">
        <v>42.16688641</v>
      </c>
      <c r="AJ2066" t="s">
        <v>972</v>
      </c>
      <c r="AL2066">
        <v>-110.45477966</v>
      </c>
      <c r="AN2066" t="s">
        <v>1503</v>
      </c>
      <c r="AO2066">
        <v>2.478844477554045</v>
      </c>
      <c r="AP2066" t="s">
        <v>1521</v>
      </c>
      <c r="AQ2066">
        <v>2018</v>
      </c>
      <c r="AR2066">
        <v>118</v>
      </c>
    </row>
    <row r="2067" spans="1:44">
      <c r="A2067" t="s">
        <v>44</v>
      </c>
      <c r="C2067" s="2">
        <v>43361</v>
      </c>
      <c r="D2067" t="s">
        <v>103</v>
      </c>
      <c r="E2067">
        <v>120</v>
      </c>
      <c r="F2067" t="s">
        <v>149</v>
      </c>
      <c r="G2067" t="s">
        <v>292</v>
      </c>
      <c r="H2067">
        <v>0.125</v>
      </c>
      <c r="I2067">
        <v>2</v>
      </c>
      <c r="J2067">
        <v>1119.59997558</v>
      </c>
      <c r="K2067">
        <v>12</v>
      </c>
      <c r="L2067">
        <v>25</v>
      </c>
      <c r="M2067" t="s">
        <v>332</v>
      </c>
      <c r="N2067">
        <v>115</v>
      </c>
      <c r="O2067" t="s">
        <v>333</v>
      </c>
      <c r="P2067" t="s">
        <v>604</v>
      </c>
      <c r="Q2067" t="s">
        <v>946</v>
      </c>
      <c r="R2067" t="s">
        <v>954</v>
      </c>
      <c r="S2067" s="2">
        <v>43361</v>
      </c>
      <c r="T2067" t="s">
        <v>958</v>
      </c>
      <c r="U2067">
        <v>0</v>
      </c>
      <c r="V2067" t="s">
        <v>972</v>
      </c>
      <c r="X2067">
        <v>0</v>
      </c>
      <c r="AA2067">
        <v>1</v>
      </c>
      <c r="AB2067">
        <v>0</v>
      </c>
      <c r="AC2067" t="s">
        <v>1038</v>
      </c>
      <c r="AG2067">
        <v>0</v>
      </c>
      <c r="AI2067">
        <v>42.16688641</v>
      </c>
      <c r="AJ2067" t="s">
        <v>972</v>
      </c>
      <c r="AL2067">
        <v>-110.45477966</v>
      </c>
      <c r="AN2067" t="s">
        <v>1503</v>
      </c>
      <c r="AO2067">
        <v>2.478844477554045</v>
      </c>
      <c r="AP2067" t="s">
        <v>1521</v>
      </c>
      <c r="AQ2067">
        <v>2018</v>
      </c>
      <c r="AR2067">
        <v>118</v>
      </c>
    </row>
    <row r="2068" spans="1:44">
      <c r="A2068" t="s">
        <v>44</v>
      </c>
      <c r="C2068" s="2">
        <v>43361</v>
      </c>
      <c r="D2068" t="s">
        <v>103</v>
      </c>
      <c r="E2068">
        <v>120</v>
      </c>
      <c r="F2068" t="s">
        <v>149</v>
      </c>
      <c r="G2068" t="s">
        <v>292</v>
      </c>
      <c r="H2068">
        <v>0.125</v>
      </c>
      <c r="I2068">
        <v>2</v>
      </c>
      <c r="J2068">
        <v>1119.59997558</v>
      </c>
      <c r="K2068">
        <v>12</v>
      </c>
      <c r="L2068">
        <v>25</v>
      </c>
      <c r="M2068" t="s">
        <v>332</v>
      </c>
      <c r="N2068">
        <v>115</v>
      </c>
      <c r="O2068" t="s">
        <v>333</v>
      </c>
      <c r="P2068" t="s">
        <v>604</v>
      </c>
      <c r="Q2068" t="s">
        <v>946</v>
      </c>
      <c r="R2068" t="s">
        <v>954</v>
      </c>
      <c r="S2068" s="2">
        <v>43361</v>
      </c>
      <c r="T2068" t="s">
        <v>958</v>
      </c>
      <c r="U2068">
        <v>0</v>
      </c>
      <c r="V2068" t="s">
        <v>972</v>
      </c>
      <c r="X2068">
        <v>0</v>
      </c>
      <c r="AA2068">
        <v>1</v>
      </c>
      <c r="AB2068">
        <v>0</v>
      </c>
      <c r="AC2068" t="s">
        <v>1038</v>
      </c>
      <c r="AG2068">
        <v>0</v>
      </c>
      <c r="AI2068">
        <v>42.16688641</v>
      </c>
      <c r="AJ2068" t="s">
        <v>972</v>
      </c>
      <c r="AL2068">
        <v>-110.45477966</v>
      </c>
      <c r="AN2068" t="s">
        <v>1503</v>
      </c>
      <c r="AO2068">
        <v>2.478844477554045</v>
      </c>
      <c r="AP2068" t="s">
        <v>1521</v>
      </c>
      <c r="AQ2068">
        <v>2018</v>
      </c>
      <c r="AR2068">
        <v>118</v>
      </c>
    </row>
    <row r="2069" spans="1:44">
      <c r="A2069" t="s">
        <v>44</v>
      </c>
      <c r="C2069" s="2">
        <v>43361</v>
      </c>
      <c r="D2069" t="s">
        <v>103</v>
      </c>
      <c r="E2069">
        <v>120</v>
      </c>
      <c r="F2069" t="s">
        <v>149</v>
      </c>
      <c r="G2069" t="s">
        <v>292</v>
      </c>
      <c r="H2069">
        <v>0.125</v>
      </c>
      <c r="I2069">
        <v>2</v>
      </c>
      <c r="J2069">
        <v>2442.11010742</v>
      </c>
      <c r="K2069">
        <v>7</v>
      </c>
      <c r="L2069">
        <v>25</v>
      </c>
      <c r="M2069" t="s">
        <v>332</v>
      </c>
      <c r="N2069">
        <v>114</v>
      </c>
      <c r="O2069" t="s">
        <v>333</v>
      </c>
      <c r="P2069" t="s">
        <v>597</v>
      </c>
      <c r="Q2069" t="s">
        <v>939</v>
      </c>
      <c r="R2069" t="s">
        <v>954</v>
      </c>
      <c r="S2069" s="2">
        <v>43361</v>
      </c>
      <c r="T2069" t="s">
        <v>958</v>
      </c>
      <c r="U2069">
        <v>0</v>
      </c>
      <c r="V2069" t="s">
        <v>972</v>
      </c>
      <c r="X2069">
        <v>0</v>
      </c>
      <c r="AA2069">
        <v>1</v>
      </c>
      <c r="AB2069">
        <v>0</v>
      </c>
      <c r="AC2069" t="s">
        <v>1038</v>
      </c>
      <c r="AG2069">
        <v>0</v>
      </c>
      <c r="AI2069">
        <v>42.16696298</v>
      </c>
      <c r="AJ2069" t="s">
        <v>972</v>
      </c>
      <c r="AL2069">
        <v>-110.43530127</v>
      </c>
      <c r="AN2069" t="s">
        <v>1504</v>
      </c>
      <c r="AO2069">
        <v>2.050164539390617</v>
      </c>
      <c r="AP2069" t="s">
        <v>1525</v>
      </c>
      <c r="AQ2069">
        <v>2018</v>
      </c>
      <c r="AR2069">
        <v>118</v>
      </c>
    </row>
    <row r="2070" spans="1:44">
      <c r="A2070" t="s">
        <v>44</v>
      </c>
      <c r="C2070" s="2">
        <v>43361</v>
      </c>
      <c r="D2070" t="s">
        <v>103</v>
      </c>
      <c r="E2070">
        <v>120</v>
      </c>
      <c r="F2070" t="s">
        <v>149</v>
      </c>
      <c r="G2070" t="s">
        <v>292</v>
      </c>
      <c r="H2070">
        <v>0.125</v>
      </c>
      <c r="I2070">
        <v>2</v>
      </c>
      <c r="J2070">
        <v>2442.11010742</v>
      </c>
      <c r="K2070">
        <v>31</v>
      </c>
      <c r="L2070">
        <v>25</v>
      </c>
      <c r="M2070" t="s">
        <v>332</v>
      </c>
      <c r="N2070">
        <v>114</v>
      </c>
      <c r="O2070" t="s">
        <v>333</v>
      </c>
      <c r="P2070" t="s">
        <v>597</v>
      </c>
      <c r="Q2070" t="s">
        <v>939</v>
      </c>
      <c r="R2070" t="s">
        <v>954</v>
      </c>
      <c r="S2070" s="2">
        <v>43361</v>
      </c>
      <c r="T2070" t="s">
        <v>958</v>
      </c>
      <c r="U2070">
        <v>0</v>
      </c>
      <c r="V2070" t="s">
        <v>972</v>
      </c>
      <c r="X2070">
        <v>0</v>
      </c>
      <c r="AA2070">
        <v>1</v>
      </c>
      <c r="AB2070">
        <v>0</v>
      </c>
      <c r="AC2070" t="s">
        <v>1038</v>
      </c>
      <c r="AG2070">
        <v>0</v>
      </c>
      <c r="AI2070">
        <v>42.10887766</v>
      </c>
      <c r="AJ2070" t="s">
        <v>972</v>
      </c>
      <c r="AL2070">
        <v>-110.43527052</v>
      </c>
      <c r="AN2070" t="s">
        <v>1497</v>
      </c>
      <c r="AO2070">
        <v>2.07889222981768</v>
      </c>
      <c r="AP2070" t="s">
        <v>1522</v>
      </c>
      <c r="AQ2070">
        <v>2018</v>
      </c>
      <c r="AR2070">
        <v>118</v>
      </c>
    </row>
    <row r="2071" spans="1:44">
      <c r="A2071" t="s">
        <v>44</v>
      </c>
      <c r="C2071" s="2">
        <v>43361</v>
      </c>
      <c r="D2071" t="s">
        <v>103</v>
      </c>
      <c r="E2071">
        <v>120</v>
      </c>
      <c r="F2071" t="s">
        <v>149</v>
      </c>
      <c r="G2071" t="s">
        <v>292</v>
      </c>
      <c r="H2071">
        <v>0.125</v>
      </c>
      <c r="I2071">
        <v>2</v>
      </c>
      <c r="J2071">
        <v>2442.11010742</v>
      </c>
      <c r="K2071">
        <v>32</v>
      </c>
      <c r="L2071">
        <v>25</v>
      </c>
      <c r="M2071" t="s">
        <v>332</v>
      </c>
      <c r="N2071">
        <v>114</v>
      </c>
      <c r="O2071" t="s">
        <v>333</v>
      </c>
      <c r="P2071" t="s">
        <v>597</v>
      </c>
      <c r="Q2071" t="s">
        <v>939</v>
      </c>
      <c r="R2071" t="s">
        <v>954</v>
      </c>
      <c r="S2071" s="2">
        <v>43361</v>
      </c>
      <c r="T2071" t="s">
        <v>958</v>
      </c>
      <c r="U2071">
        <v>0</v>
      </c>
      <c r="V2071" t="s">
        <v>972</v>
      </c>
      <c r="X2071">
        <v>0</v>
      </c>
      <c r="AA2071">
        <v>1</v>
      </c>
      <c r="AB2071">
        <v>0</v>
      </c>
      <c r="AC2071" t="s">
        <v>1038</v>
      </c>
      <c r="AG2071">
        <v>0</v>
      </c>
      <c r="AI2071">
        <v>42.10870628</v>
      </c>
      <c r="AJ2071" t="s">
        <v>972</v>
      </c>
      <c r="AL2071">
        <v>-110.41592185</v>
      </c>
      <c r="AN2071" t="s">
        <v>1498</v>
      </c>
      <c r="AO2071">
        <v>2.100810216005553</v>
      </c>
      <c r="AP2071" t="s">
        <v>1523</v>
      </c>
      <c r="AQ2071">
        <v>2018</v>
      </c>
      <c r="AR2071">
        <v>118</v>
      </c>
    </row>
    <row r="2072" spans="1:44">
      <c r="A2072" t="s">
        <v>44</v>
      </c>
      <c r="C2072" s="2">
        <v>43361</v>
      </c>
      <c r="D2072" t="s">
        <v>103</v>
      </c>
      <c r="E2072">
        <v>120</v>
      </c>
      <c r="F2072" t="s">
        <v>149</v>
      </c>
      <c r="G2072" t="s">
        <v>292</v>
      </c>
      <c r="H2072">
        <v>0.125</v>
      </c>
      <c r="I2072">
        <v>2</v>
      </c>
      <c r="J2072">
        <v>2442.11010742</v>
      </c>
      <c r="K2072">
        <v>8</v>
      </c>
      <c r="L2072">
        <v>25</v>
      </c>
      <c r="M2072" t="s">
        <v>332</v>
      </c>
      <c r="N2072">
        <v>114</v>
      </c>
      <c r="O2072" t="s">
        <v>333</v>
      </c>
      <c r="P2072" t="s">
        <v>597</v>
      </c>
      <c r="Q2072" t="s">
        <v>939</v>
      </c>
      <c r="R2072" t="s">
        <v>954</v>
      </c>
      <c r="S2072" s="2">
        <v>43361</v>
      </c>
      <c r="T2072" t="s">
        <v>958</v>
      </c>
      <c r="U2072">
        <v>0</v>
      </c>
      <c r="V2072" t="s">
        <v>972</v>
      </c>
      <c r="X2072">
        <v>0</v>
      </c>
      <c r="AA2072">
        <v>1</v>
      </c>
      <c r="AB2072">
        <v>0</v>
      </c>
      <c r="AC2072" t="s">
        <v>1038</v>
      </c>
      <c r="AG2072">
        <v>0</v>
      </c>
      <c r="AI2072">
        <v>42.16685263</v>
      </c>
      <c r="AJ2072" t="s">
        <v>972</v>
      </c>
      <c r="AL2072">
        <v>-110.41594496</v>
      </c>
      <c r="AN2072" t="s">
        <v>1499</v>
      </c>
      <c r="AO2072">
        <v>2.052685253769544</v>
      </c>
      <c r="AP2072" t="s">
        <v>1519</v>
      </c>
      <c r="AQ2072">
        <v>2018</v>
      </c>
      <c r="AR2072">
        <v>118</v>
      </c>
    </row>
    <row r="2073" spans="1:44">
      <c r="A2073" t="s">
        <v>44</v>
      </c>
      <c r="C2073" s="2">
        <v>43361</v>
      </c>
      <c r="D2073" t="s">
        <v>103</v>
      </c>
      <c r="E2073">
        <v>120</v>
      </c>
      <c r="F2073" t="s">
        <v>149</v>
      </c>
      <c r="G2073" t="s">
        <v>292</v>
      </c>
      <c r="H2073">
        <v>0.125</v>
      </c>
      <c r="I2073">
        <v>2</v>
      </c>
      <c r="J2073">
        <v>2442.11010742</v>
      </c>
      <c r="K2073">
        <v>8</v>
      </c>
      <c r="L2073">
        <v>25</v>
      </c>
      <c r="M2073" t="s">
        <v>332</v>
      </c>
      <c r="N2073">
        <v>114</v>
      </c>
      <c r="O2073" t="s">
        <v>333</v>
      </c>
      <c r="P2073" t="s">
        <v>597</v>
      </c>
      <c r="Q2073" t="s">
        <v>939</v>
      </c>
      <c r="R2073" t="s">
        <v>954</v>
      </c>
      <c r="S2073" s="2">
        <v>43361</v>
      </c>
      <c r="T2073" t="s">
        <v>958</v>
      </c>
      <c r="U2073">
        <v>0</v>
      </c>
      <c r="V2073" t="s">
        <v>972</v>
      </c>
      <c r="X2073">
        <v>0</v>
      </c>
      <c r="AA2073">
        <v>1</v>
      </c>
      <c r="AB2073">
        <v>0</v>
      </c>
      <c r="AC2073" t="s">
        <v>1038</v>
      </c>
      <c r="AG2073">
        <v>0</v>
      </c>
      <c r="AI2073">
        <v>42.16685263</v>
      </c>
      <c r="AJ2073" t="s">
        <v>972</v>
      </c>
      <c r="AL2073">
        <v>-110.41594496</v>
      </c>
      <c r="AN2073" t="s">
        <v>1499</v>
      </c>
      <c r="AO2073">
        <v>2.052685253769544</v>
      </c>
      <c r="AP2073" t="s">
        <v>1519</v>
      </c>
      <c r="AQ2073">
        <v>2018</v>
      </c>
      <c r="AR2073">
        <v>118</v>
      </c>
    </row>
    <row r="2074" spans="1:44">
      <c r="A2074" t="s">
        <v>44</v>
      </c>
      <c r="C2074" s="2">
        <v>43361</v>
      </c>
      <c r="D2074" t="s">
        <v>103</v>
      </c>
      <c r="E2074">
        <v>120</v>
      </c>
      <c r="F2074" t="s">
        <v>149</v>
      </c>
      <c r="G2074" t="s">
        <v>292</v>
      </c>
      <c r="H2074">
        <v>0.125</v>
      </c>
      <c r="I2074">
        <v>2</v>
      </c>
      <c r="J2074">
        <v>1680.28002929</v>
      </c>
      <c r="K2074">
        <v>13</v>
      </c>
      <c r="L2074">
        <v>25</v>
      </c>
      <c r="M2074" t="s">
        <v>332</v>
      </c>
      <c r="N2074">
        <v>115</v>
      </c>
      <c r="O2074" t="s">
        <v>333</v>
      </c>
      <c r="P2074" t="s">
        <v>598</v>
      </c>
      <c r="Q2074" t="s">
        <v>940</v>
      </c>
      <c r="R2074" t="s">
        <v>954</v>
      </c>
      <c r="S2074" s="2">
        <v>43361</v>
      </c>
      <c r="T2074" t="s">
        <v>958</v>
      </c>
      <c r="U2074">
        <v>0</v>
      </c>
      <c r="V2074" t="s">
        <v>972</v>
      </c>
      <c r="X2074">
        <v>0</v>
      </c>
      <c r="AA2074">
        <v>1</v>
      </c>
      <c r="AB2074">
        <v>0</v>
      </c>
      <c r="AC2074" t="s">
        <v>1038</v>
      </c>
      <c r="AG2074">
        <v>0</v>
      </c>
      <c r="AI2074">
        <v>42.152593</v>
      </c>
      <c r="AJ2074" t="s">
        <v>972</v>
      </c>
      <c r="AL2074">
        <v>-110.45476434</v>
      </c>
      <c r="AN2074" t="s">
        <v>1489</v>
      </c>
      <c r="AO2074">
        <v>1.785656098800906</v>
      </c>
      <c r="AP2074" t="s">
        <v>1521</v>
      </c>
      <c r="AQ2074">
        <v>2018</v>
      </c>
      <c r="AR2074">
        <v>118</v>
      </c>
    </row>
    <row r="2075" spans="1:44">
      <c r="A2075" t="s">
        <v>44</v>
      </c>
      <c r="C2075" s="2">
        <v>43361</v>
      </c>
      <c r="D2075" t="s">
        <v>103</v>
      </c>
      <c r="E2075">
        <v>120</v>
      </c>
      <c r="F2075" t="s">
        <v>149</v>
      </c>
      <c r="G2075" t="s">
        <v>292</v>
      </c>
      <c r="H2075">
        <v>0.125</v>
      </c>
      <c r="I2075">
        <v>2</v>
      </c>
      <c r="J2075">
        <v>1680.28002929</v>
      </c>
      <c r="K2075">
        <v>13</v>
      </c>
      <c r="L2075">
        <v>25</v>
      </c>
      <c r="M2075" t="s">
        <v>332</v>
      </c>
      <c r="N2075">
        <v>115</v>
      </c>
      <c r="O2075" t="s">
        <v>333</v>
      </c>
      <c r="P2075" t="s">
        <v>598</v>
      </c>
      <c r="Q2075" t="s">
        <v>940</v>
      </c>
      <c r="R2075" t="s">
        <v>954</v>
      </c>
      <c r="S2075" s="2">
        <v>43361</v>
      </c>
      <c r="T2075" t="s">
        <v>958</v>
      </c>
      <c r="U2075">
        <v>0</v>
      </c>
      <c r="V2075" t="s">
        <v>972</v>
      </c>
      <c r="X2075">
        <v>0</v>
      </c>
      <c r="AA2075">
        <v>1</v>
      </c>
      <c r="AB2075">
        <v>0</v>
      </c>
      <c r="AC2075" t="s">
        <v>1038</v>
      </c>
      <c r="AG2075">
        <v>0</v>
      </c>
      <c r="AI2075">
        <v>42.152593</v>
      </c>
      <c r="AJ2075" t="s">
        <v>972</v>
      </c>
      <c r="AL2075">
        <v>-110.45476434</v>
      </c>
      <c r="AN2075" t="s">
        <v>1489</v>
      </c>
      <c r="AO2075">
        <v>1.785656098800906</v>
      </c>
      <c r="AP2075" t="s">
        <v>1521</v>
      </c>
      <c r="AQ2075">
        <v>2018</v>
      </c>
      <c r="AR2075">
        <v>118</v>
      </c>
    </row>
    <row r="2076" spans="1:44">
      <c r="A2076" t="s">
        <v>44</v>
      </c>
      <c r="C2076" s="2">
        <v>43361</v>
      </c>
      <c r="D2076" t="s">
        <v>103</v>
      </c>
      <c r="E2076">
        <v>120</v>
      </c>
      <c r="F2076" t="s">
        <v>149</v>
      </c>
      <c r="G2076" t="s">
        <v>292</v>
      </c>
      <c r="H2076">
        <v>0.125</v>
      </c>
      <c r="I2076">
        <v>2</v>
      </c>
      <c r="J2076">
        <v>1160</v>
      </c>
      <c r="K2076">
        <v>17</v>
      </c>
      <c r="L2076">
        <v>25</v>
      </c>
      <c r="M2076" t="s">
        <v>332</v>
      </c>
      <c r="N2076">
        <v>114</v>
      </c>
      <c r="O2076" t="s">
        <v>333</v>
      </c>
      <c r="P2076" t="s">
        <v>599</v>
      </c>
      <c r="Q2076" t="s">
        <v>941</v>
      </c>
      <c r="R2076" t="s">
        <v>954</v>
      </c>
      <c r="S2076" s="2">
        <v>43361</v>
      </c>
      <c r="T2076" t="s">
        <v>958</v>
      </c>
      <c r="U2076">
        <v>0</v>
      </c>
      <c r="V2076" t="s">
        <v>972</v>
      </c>
      <c r="X2076">
        <v>0</v>
      </c>
      <c r="AA2076">
        <v>1</v>
      </c>
      <c r="AB2076">
        <v>0</v>
      </c>
      <c r="AC2076" t="s">
        <v>1038</v>
      </c>
      <c r="AG2076">
        <v>0</v>
      </c>
      <c r="AI2076">
        <v>42.15241046</v>
      </c>
      <c r="AJ2076" t="s">
        <v>972</v>
      </c>
      <c r="AL2076">
        <v>-110.41596016</v>
      </c>
      <c r="AN2076" t="s">
        <v>1493</v>
      </c>
      <c r="AO2076">
        <v>1.114812368771004</v>
      </c>
      <c r="AP2076" t="s">
        <v>1519</v>
      </c>
      <c r="AQ2076">
        <v>2018</v>
      </c>
      <c r="AR2076">
        <v>118</v>
      </c>
    </row>
    <row r="2077" spans="1:44">
      <c r="A2077" t="s">
        <v>44</v>
      </c>
      <c r="C2077" s="2">
        <v>43361</v>
      </c>
      <c r="D2077" t="s">
        <v>103</v>
      </c>
      <c r="E2077">
        <v>120</v>
      </c>
      <c r="F2077" t="s">
        <v>149</v>
      </c>
      <c r="G2077" t="s">
        <v>292</v>
      </c>
      <c r="H2077">
        <v>0.125</v>
      </c>
      <c r="I2077">
        <v>2</v>
      </c>
      <c r="J2077">
        <v>1160</v>
      </c>
      <c r="K2077">
        <v>18</v>
      </c>
      <c r="L2077">
        <v>25</v>
      </c>
      <c r="M2077" t="s">
        <v>332</v>
      </c>
      <c r="N2077">
        <v>114</v>
      </c>
      <c r="O2077" t="s">
        <v>333</v>
      </c>
      <c r="P2077" t="s">
        <v>599</v>
      </c>
      <c r="Q2077" t="s">
        <v>941</v>
      </c>
      <c r="R2077" t="s">
        <v>954</v>
      </c>
      <c r="S2077" s="2">
        <v>43361</v>
      </c>
      <c r="T2077" t="s">
        <v>958</v>
      </c>
      <c r="U2077">
        <v>0</v>
      </c>
      <c r="V2077" t="s">
        <v>972</v>
      </c>
      <c r="X2077">
        <v>0</v>
      </c>
      <c r="AA2077">
        <v>1</v>
      </c>
      <c r="AB2077">
        <v>0</v>
      </c>
      <c r="AC2077" t="s">
        <v>1038</v>
      </c>
      <c r="AG2077">
        <v>0</v>
      </c>
      <c r="AI2077">
        <v>42.15260091</v>
      </c>
      <c r="AJ2077" t="s">
        <v>972</v>
      </c>
      <c r="AL2077">
        <v>-110.43530122</v>
      </c>
      <c r="AN2077" t="s">
        <v>1495</v>
      </c>
      <c r="AO2077">
        <v>1.10861078291508</v>
      </c>
      <c r="AP2077" t="s">
        <v>1521</v>
      </c>
      <c r="AQ2077">
        <v>2018</v>
      </c>
      <c r="AR2077">
        <v>118</v>
      </c>
    </row>
    <row r="2078" spans="1:44">
      <c r="A2078" t="s">
        <v>44</v>
      </c>
      <c r="C2078" s="2">
        <v>43361</v>
      </c>
      <c r="D2078" t="s">
        <v>103</v>
      </c>
      <c r="E2078">
        <v>120</v>
      </c>
      <c r="F2078" t="s">
        <v>149</v>
      </c>
      <c r="G2078" t="s">
        <v>292</v>
      </c>
      <c r="H2078">
        <v>0.125</v>
      </c>
      <c r="I2078">
        <v>2</v>
      </c>
      <c r="J2078">
        <v>1160</v>
      </c>
      <c r="K2078">
        <v>18</v>
      </c>
      <c r="L2078">
        <v>25</v>
      </c>
      <c r="M2078" t="s">
        <v>332</v>
      </c>
      <c r="N2078">
        <v>114</v>
      </c>
      <c r="O2078" t="s">
        <v>333</v>
      </c>
      <c r="P2078" t="s">
        <v>599</v>
      </c>
      <c r="Q2078" t="s">
        <v>941</v>
      </c>
      <c r="R2078" t="s">
        <v>954</v>
      </c>
      <c r="S2078" s="2">
        <v>43361</v>
      </c>
      <c r="T2078" t="s">
        <v>958</v>
      </c>
      <c r="U2078">
        <v>0</v>
      </c>
      <c r="V2078" t="s">
        <v>972</v>
      </c>
      <c r="X2078">
        <v>0</v>
      </c>
      <c r="AA2078">
        <v>1</v>
      </c>
      <c r="AB2078">
        <v>0</v>
      </c>
      <c r="AC2078" t="s">
        <v>1038</v>
      </c>
      <c r="AG2078">
        <v>0</v>
      </c>
      <c r="AI2078">
        <v>42.15260091</v>
      </c>
      <c r="AJ2078" t="s">
        <v>972</v>
      </c>
      <c r="AL2078">
        <v>-110.43530122</v>
      </c>
      <c r="AN2078" t="s">
        <v>1495</v>
      </c>
      <c r="AO2078">
        <v>1.10861078291508</v>
      </c>
      <c r="AP2078" t="s">
        <v>1521</v>
      </c>
      <c r="AQ2078">
        <v>2018</v>
      </c>
      <c r="AR2078">
        <v>118</v>
      </c>
    </row>
    <row r="2079" spans="1:44">
      <c r="A2079" t="s">
        <v>44</v>
      </c>
      <c r="C2079" s="2">
        <v>43361</v>
      </c>
      <c r="D2079" t="s">
        <v>103</v>
      </c>
      <c r="E2079">
        <v>120</v>
      </c>
      <c r="F2079" t="s">
        <v>149</v>
      </c>
      <c r="G2079" t="s">
        <v>292</v>
      </c>
      <c r="H2079">
        <v>0.125</v>
      </c>
      <c r="I2079">
        <v>2</v>
      </c>
      <c r="J2079">
        <v>1160</v>
      </c>
      <c r="K2079">
        <v>18</v>
      </c>
      <c r="L2079">
        <v>25</v>
      </c>
      <c r="M2079" t="s">
        <v>332</v>
      </c>
      <c r="N2079">
        <v>114</v>
      </c>
      <c r="O2079" t="s">
        <v>333</v>
      </c>
      <c r="P2079" t="s">
        <v>599</v>
      </c>
      <c r="Q2079" t="s">
        <v>941</v>
      </c>
      <c r="R2079" t="s">
        <v>954</v>
      </c>
      <c r="S2079" s="2">
        <v>43361</v>
      </c>
      <c r="T2079" t="s">
        <v>958</v>
      </c>
      <c r="U2079">
        <v>0</v>
      </c>
      <c r="V2079" t="s">
        <v>972</v>
      </c>
      <c r="X2079">
        <v>0</v>
      </c>
      <c r="AA2079">
        <v>1</v>
      </c>
      <c r="AB2079">
        <v>0</v>
      </c>
      <c r="AC2079" t="s">
        <v>1038</v>
      </c>
      <c r="AG2079">
        <v>0</v>
      </c>
      <c r="AI2079">
        <v>42.15260091</v>
      </c>
      <c r="AJ2079" t="s">
        <v>972</v>
      </c>
      <c r="AL2079">
        <v>-110.43530122</v>
      </c>
      <c r="AN2079" t="s">
        <v>1495</v>
      </c>
      <c r="AO2079">
        <v>1.10861078291508</v>
      </c>
      <c r="AP2079" t="s">
        <v>1521</v>
      </c>
      <c r="AQ2079">
        <v>2018</v>
      </c>
      <c r="AR2079">
        <v>118</v>
      </c>
    </row>
    <row r="2080" spans="1:44">
      <c r="A2080" t="s">
        <v>44</v>
      </c>
      <c r="C2080" s="2">
        <v>43361</v>
      </c>
      <c r="D2080" t="s">
        <v>103</v>
      </c>
      <c r="E2080">
        <v>120</v>
      </c>
      <c r="F2080" t="s">
        <v>149</v>
      </c>
      <c r="G2080" t="s">
        <v>292</v>
      </c>
      <c r="H2080">
        <v>0.125</v>
      </c>
      <c r="I2080">
        <v>2</v>
      </c>
      <c r="J2080">
        <v>1160</v>
      </c>
      <c r="K2080">
        <v>17</v>
      </c>
      <c r="L2080">
        <v>25</v>
      </c>
      <c r="M2080" t="s">
        <v>332</v>
      </c>
      <c r="N2080">
        <v>114</v>
      </c>
      <c r="O2080" t="s">
        <v>333</v>
      </c>
      <c r="P2080" t="s">
        <v>599</v>
      </c>
      <c r="Q2080" t="s">
        <v>941</v>
      </c>
      <c r="R2080" t="s">
        <v>954</v>
      </c>
      <c r="S2080" s="2">
        <v>43361</v>
      </c>
      <c r="T2080" t="s">
        <v>958</v>
      </c>
      <c r="U2080">
        <v>0</v>
      </c>
      <c r="V2080" t="s">
        <v>972</v>
      </c>
      <c r="X2080">
        <v>0</v>
      </c>
      <c r="AA2080">
        <v>1</v>
      </c>
      <c r="AB2080">
        <v>0</v>
      </c>
      <c r="AC2080" t="s">
        <v>1038</v>
      </c>
      <c r="AG2080">
        <v>0</v>
      </c>
      <c r="AI2080">
        <v>42.15241046</v>
      </c>
      <c r="AJ2080" t="s">
        <v>972</v>
      </c>
      <c r="AL2080">
        <v>-110.41596016</v>
      </c>
      <c r="AN2080" t="s">
        <v>1493</v>
      </c>
      <c r="AO2080">
        <v>1.114812368771004</v>
      </c>
      <c r="AP2080" t="s">
        <v>1519</v>
      </c>
      <c r="AQ2080">
        <v>2018</v>
      </c>
      <c r="AR2080">
        <v>118</v>
      </c>
    </row>
    <row r="2081" spans="1:44">
      <c r="A2081" t="s">
        <v>44</v>
      </c>
      <c r="C2081" s="2">
        <v>43361</v>
      </c>
      <c r="D2081" t="s">
        <v>103</v>
      </c>
      <c r="E2081">
        <v>120</v>
      </c>
      <c r="F2081" t="s">
        <v>149</v>
      </c>
      <c r="G2081" t="s">
        <v>292</v>
      </c>
      <c r="H2081">
        <v>0.125</v>
      </c>
      <c r="I2081">
        <v>2</v>
      </c>
      <c r="J2081">
        <v>1160</v>
      </c>
      <c r="K2081">
        <v>18</v>
      </c>
      <c r="L2081">
        <v>25</v>
      </c>
      <c r="M2081" t="s">
        <v>332</v>
      </c>
      <c r="N2081">
        <v>114</v>
      </c>
      <c r="O2081" t="s">
        <v>333</v>
      </c>
      <c r="P2081" t="s">
        <v>599</v>
      </c>
      <c r="Q2081" t="s">
        <v>941</v>
      </c>
      <c r="R2081" t="s">
        <v>954</v>
      </c>
      <c r="S2081" s="2">
        <v>43361</v>
      </c>
      <c r="T2081" t="s">
        <v>958</v>
      </c>
      <c r="U2081">
        <v>0</v>
      </c>
      <c r="V2081" t="s">
        <v>972</v>
      </c>
      <c r="X2081">
        <v>0</v>
      </c>
      <c r="AA2081">
        <v>1</v>
      </c>
      <c r="AB2081">
        <v>0</v>
      </c>
      <c r="AC2081" t="s">
        <v>1038</v>
      </c>
      <c r="AG2081">
        <v>0</v>
      </c>
      <c r="AI2081">
        <v>42.15260091</v>
      </c>
      <c r="AJ2081" t="s">
        <v>972</v>
      </c>
      <c r="AL2081">
        <v>-110.43530122</v>
      </c>
      <c r="AN2081" t="s">
        <v>1495</v>
      </c>
      <c r="AO2081">
        <v>1.10861078291508</v>
      </c>
      <c r="AP2081" t="s">
        <v>1521</v>
      </c>
      <c r="AQ2081">
        <v>2018</v>
      </c>
      <c r="AR2081">
        <v>118</v>
      </c>
    </row>
    <row r="2082" spans="1:44">
      <c r="A2082" t="s">
        <v>44</v>
      </c>
      <c r="C2082" s="2">
        <v>43361</v>
      </c>
      <c r="D2082" t="s">
        <v>103</v>
      </c>
      <c r="E2082">
        <v>120</v>
      </c>
      <c r="F2082" t="s">
        <v>149</v>
      </c>
      <c r="G2082" t="s">
        <v>292</v>
      </c>
      <c r="H2082">
        <v>0.125</v>
      </c>
      <c r="I2082">
        <v>2</v>
      </c>
      <c r="J2082">
        <v>1160</v>
      </c>
      <c r="K2082">
        <v>17</v>
      </c>
      <c r="L2082">
        <v>25</v>
      </c>
      <c r="M2082" t="s">
        <v>332</v>
      </c>
      <c r="N2082">
        <v>114</v>
      </c>
      <c r="O2082" t="s">
        <v>333</v>
      </c>
      <c r="P2082" t="s">
        <v>599</v>
      </c>
      <c r="Q2082" t="s">
        <v>941</v>
      </c>
      <c r="R2082" t="s">
        <v>954</v>
      </c>
      <c r="S2082" s="2">
        <v>43361</v>
      </c>
      <c r="T2082" t="s">
        <v>958</v>
      </c>
      <c r="U2082">
        <v>0</v>
      </c>
      <c r="V2082" t="s">
        <v>972</v>
      </c>
      <c r="X2082">
        <v>0</v>
      </c>
      <c r="AA2082">
        <v>1</v>
      </c>
      <c r="AB2082">
        <v>0</v>
      </c>
      <c r="AC2082" t="s">
        <v>1038</v>
      </c>
      <c r="AG2082">
        <v>0</v>
      </c>
      <c r="AI2082">
        <v>42.15241046</v>
      </c>
      <c r="AJ2082" t="s">
        <v>972</v>
      </c>
      <c r="AL2082">
        <v>-110.41596016</v>
      </c>
      <c r="AN2082" t="s">
        <v>1493</v>
      </c>
      <c r="AO2082">
        <v>1.114812368771004</v>
      </c>
      <c r="AP2082" t="s">
        <v>1519</v>
      </c>
      <c r="AQ2082">
        <v>2018</v>
      </c>
      <c r="AR2082">
        <v>118</v>
      </c>
    </row>
    <row r="2083" spans="1:44">
      <c r="A2083" t="s">
        <v>44</v>
      </c>
      <c r="C2083" s="2">
        <v>43361</v>
      </c>
      <c r="D2083" t="s">
        <v>103</v>
      </c>
      <c r="E2083">
        <v>120</v>
      </c>
      <c r="F2083" t="s">
        <v>149</v>
      </c>
      <c r="G2083" t="s">
        <v>292</v>
      </c>
      <c r="H2083">
        <v>0.125</v>
      </c>
      <c r="I2083">
        <v>2</v>
      </c>
      <c r="J2083">
        <v>1160</v>
      </c>
      <c r="K2083">
        <v>17</v>
      </c>
      <c r="L2083">
        <v>25</v>
      </c>
      <c r="M2083" t="s">
        <v>332</v>
      </c>
      <c r="N2083">
        <v>114</v>
      </c>
      <c r="O2083" t="s">
        <v>333</v>
      </c>
      <c r="P2083" t="s">
        <v>599</v>
      </c>
      <c r="Q2083" t="s">
        <v>941</v>
      </c>
      <c r="R2083" t="s">
        <v>954</v>
      </c>
      <c r="S2083" s="2">
        <v>43361</v>
      </c>
      <c r="T2083" t="s">
        <v>958</v>
      </c>
      <c r="U2083">
        <v>0</v>
      </c>
      <c r="V2083" t="s">
        <v>972</v>
      </c>
      <c r="X2083">
        <v>0</v>
      </c>
      <c r="AA2083">
        <v>1</v>
      </c>
      <c r="AB2083">
        <v>0</v>
      </c>
      <c r="AC2083" t="s">
        <v>1038</v>
      </c>
      <c r="AG2083">
        <v>0</v>
      </c>
      <c r="AI2083">
        <v>42.15241046</v>
      </c>
      <c r="AJ2083" t="s">
        <v>972</v>
      </c>
      <c r="AL2083">
        <v>-110.41596016</v>
      </c>
      <c r="AN2083" t="s">
        <v>1493</v>
      </c>
      <c r="AO2083">
        <v>1.114812368771004</v>
      </c>
      <c r="AP2083" t="s">
        <v>1519</v>
      </c>
      <c r="AQ2083">
        <v>2018</v>
      </c>
      <c r="AR2083">
        <v>118</v>
      </c>
    </row>
    <row r="2084" spans="1:44">
      <c r="A2084" t="s">
        <v>44</v>
      </c>
      <c r="C2084" s="2">
        <v>43361</v>
      </c>
      <c r="D2084" t="s">
        <v>103</v>
      </c>
      <c r="E2084">
        <v>120</v>
      </c>
      <c r="F2084" t="s">
        <v>149</v>
      </c>
      <c r="G2084" t="s">
        <v>292</v>
      </c>
      <c r="H2084">
        <v>0.125</v>
      </c>
      <c r="I2084">
        <v>2</v>
      </c>
      <c r="J2084">
        <v>600</v>
      </c>
      <c r="K2084">
        <v>14</v>
      </c>
      <c r="L2084">
        <v>25</v>
      </c>
      <c r="M2084" t="s">
        <v>332</v>
      </c>
      <c r="N2084">
        <v>115</v>
      </c>
      <c r="O2084" t="s">
        <v>333</v>
      </c>
      <c r="P2084" t="s">
        <v>605</v>
      </c>
      <c r="Q2084" t="s">
        <v>947</v>
      </c>
      <c r="R2084" t="s">
        <v>954</v>
      </c>
      <c r="S2084" s="2">
        <v>43361</v>
      </c>
      <c r="T2084" t="s">
        <v>958</v>
      </c>
      <c r="U2084">
        <v>0</v>
      </c>
      <c r="V2084" t="s">
        <v>972</v>
      </c>
      <c r="X2084">
        <v>0</v>
      </c>
      <c r="AA2084">
        <v>1</v>
      </c>
      <c r="AB2084">
        <v>0</v>
      </c>
      <c r="AC2084" t="s">
        <v>1038</v>
      </c>
      <c r="AG2084">
        <v>0</v>
      </c>
      <c r="AI2084">
        <v>42.15247828</v>
      </c>
      <c r="AJ2084" t="s">
        <v>972</v>
      </c>
      <c r="AL2084">
        <v>-110.47422747</v>
      </c>
      <c r="AN2084" t="s">
        <v>1501</v>
      </c>
      <c r="AO2084">
        <v>2.672206521845068</v>
      </c>
      <c r="AP2084" t="s">
        <v>1521</v>
      </c>
      <c r="AQ2084">
        <v>2018</v>
      </c>
      <c r="AR2084">
        <v>118</v>
      </c>
    </row>
    <row r="2085" spans="1:44">
      <c r="A2085" t="s">
        <v>44</v>
      </c>
      <c r="C2085" s="2">
        <v>43361</v>
      </c>
      <c r="D2085" t="s">
        <v>103</v>
      </c>
      <c r="E2085">
        <v>120</v>
      </c>
      <c r="F2085" t="s">
        <v>149</v>
      </c>
      <c r="G2085" t="s">
        <v>292</v>
      </c>
      <c r="H2085">
        <v>0.125</v>
      </c>
      <c r="I2085">
        <v>2</v>
      </c>
      <c r="J2085">
        <v>600</v>
      </c>
      <c r="K2085">
        <v>14</v>
      </c>
      <c r="L2085">
        <v>25</v>
      </c>
      <c r="M2085" t="s">
        <v>332</v>
      </c>
      <c r="N2085">
        <v>115</v>
      </c>
      <c r="O2085" t="s">
        <v>333</v>
      </c>
      <c r="P2085" t="s">
        <v>605</v>
      </c>
      <c r="Q2085" t="s">
        <v>947</v>
      </c>
      <c r="R2085" t="s">
        <v>954</v>
      </c>
      <c r="S2085" s="2">
        <v>43361</v>
      </c>
      <c r="T2085" t="s">
        <v>958</v>
      </c>
      <c r="U2085">
        <v>0</v>
      </c>
      <c r="V2085" t="s">
        <v>972</v>
      </c>
      <c r="X2085">
        <v>0</v>
      </c>
      <c r="AA2085">
        <v>1</v>
      </c>
      <c r="AB2085">
        <v>0</v>
      </c>
      <c r="AC2085" t="s">
        <v>1038</v>
      </c>
      <c r="AG2085">
        <v>0</v>
      </c>
      <c r="AI2085">
        <v>42.15247828</v>
      </c>
      <c r="AJ2085" t="s">
        <v>972</v>
      </c>
      <c r="AL2085">
        <v>-110.47422747</v>
      </c>
      <c r="AN2085" t="s">
        <v>1501</v>
      </c>
      <c r="AO2085">
        <v>2.672206521845068</v>
      </c>
      <c r="AP2085" t="s">
        <v>1521</v>
      </c>
      <c r="AQ2085">
        <v>2018</v>
      </c>
      <c r="AR2085">
        <v>118</v>
      </c>
    </row>
    <row r="2086" spans="1:44">
      <c r="A2086" t="s">
        <v>44</v>
      </c>
      <c r="C2086" s="2">
        <v>43361</v>
      </c>
      <c r="D2086" t="s">
        <v>103</v>
      </c>
      <c r="E2086">
        <v>120</v>
      </c>
      <c r="F2086" t="s">
        <v>149</v>
      </c>
      <c r="G2086" t="s">
        <v>292</v>
      </c>
      <c r="H2086">
        <v>0.125</v>
      </c>
      <c r="I2086">
        <v>2</v>
      </c>
      <c r="J2086">
        <v>600</v>
      </c>
      <c r="K2086">
        <v>14</v>
      </c>
      <c r="L2086">
        <v>25</v>
      </c>
      <c r="M2086" t="s">
        <v>332</v>
      </c>
      <c r="N2086">
        <v>115</v>
      </c>
      <c r="O2086" t="s">
        <v>333</v>
      </c>
      <c r="P2086" t="s">
        <v>605</v>
      </c>
      <c r="Q2086" t="s">
        <v>947</v>
      </c>
      <c r="R2086" t="s">
        <v>954</v>
      </c>
      <c r="S2086" s="2">
        <v>43361</v>
      </c>
      <c r="T2086" t="s">
        <v>958</v>
      </c>
      <c r="U2086">
        <v>0</v>
      </c>
      <c r="V2086" t="s">
        <v>972</v>
      </c>
      <c r="X2086">
        <v>0</v>
      </c>
      <c r="AA2086">
        <v>1</v>
      </c>
      <c r="AB2086">
        <v>0</v>
      </c>
      <c r="AC2086" t="s">
        <v>1038</v>
      </c>
      <c r="AG2086">
        <v>0</v>
      </c>
      <c r="AI2086">
        <v>42.15247828</v>
      </c>
      <c r="AJ2086" t="s">
        <v>972</v>
      </c>
      <c r="AL2086">
        <v>-110.47422747</v>
      </c>
      <c r="AN2086" t="s">
        <v>1501</v>
      </c>
      <c r="AO2086">
        <v>2.672206521845068</v>
      </c>
      <c r="AP2086" t="s">
        <v>1521</v>
      </c>
      <c r="AQ2086">
        <v>2018</v>
      </c>
      <c r="AR2086">
        <v>118</v>
      </c>
    </row>
    <row r="2087" spans="1:44">
      <c r="A2087" t="s">
        <v>44</v>
      </c>
      <c r="C2087" s="2">
        <v>43361</v>
      </c>
      <c r="D2087" t="s">
        <v>103</v>
      </c>
      <c r="E2087">
        <v>120</v>
      </c>
      <c r="F2087" t="s">
        <v>149</v>
      </c>
      <c r="G2087" t="s">
        <v>292</v>
      </c>
      <c r="H2087">
        <v>0.125</v>
      </c>
      <c r="I2087">
        <v>2</v>
      </c>
      <c r="J2087">
        <v>600</v>
      </c>
      <c r="K2087">
        <v>14</v>
      </c>
      <c r="L2087">
        <v>25</v>
      </c>
      <c r="M2087" t="s">
        <v>332</v>
      </c>
      <c r="N2087">
        <v>115</v>
      </c>
      <c r="O2087" t="s">
        <v>333</v>
      </c>
      <c r="P2087" t="s">
        <v>605</v>
      </c>
      <c r="Q2087" t="s">
        <v>947</v>
      </c>
      <c r="R2087" t="s">
        <v>954</v>
      </c>
      <c r="S2087" s="2">
        <v>43361</v>
      </c>
      <c r="T2087" t="s">
        <v>958</v>
      </c>
      <c r="U2087">
        <v>0</v>
      </c>
      <c r="V2087" t="s">
        <v>972</v>
      </c>
      <c r="X2087">
        <v>0</v>
      </c>
      <c r="AA2087">
        <v>1</v>
      </c>
      <c r="AB2087">
        <v>0</v>
      </c>
      <c r="AC2087" t="s">
        <v>1038</v>
      </c>
      <c r="AG2087">
        <v>0</v>
      </c>
      <c r="AI2087">
        <v>42.15247828</v>
      </c>
      <c r="AJ2087" t="s">
        <v>972</v>
      </c>
      <c r="AL2087">
        <v>-110.47422747</v>
      </c>
      <c r="AN2087" t="s">
        <v>1501</v>
      </c>
      <c r="AO2087">
        <v>2.672206521845068</v>
      </c>
      <c r="AP2087" t="s">
        <v>1521</v>
      </c>
      <c r="AQ2087">
        <v>2018</v>
      </c>
      <c r="AR2087">
        <v>118</v>
      </c>
    </row>
    <row r="2088" spans="1:44">
      <c r="A2088" t="s">
        <v>44</v>
      </c>
      <c r="C2088" s="2">
        <v>41219</v>
      </c>
      <c r="D2088" t="s">
        <v>52</v>
      </c>
      <c r="E2088">
        <v>120</v>
      </c>
      <c r="F2088" t="s">
        <v>148</v>
      </c>
      <c r="G2088" t="s">
        <v>331</v>
      </c>
      <c r="H2088">
        <v>0.125</v>
      </c>
      <c r="I2088">
        <v>51</v>
      </c>
      <c r="J2088">
        <v>2278.92993164</v>
      </c>
      <c r="K2088">
        <v>5</v>
      </c>
      <c r="L2088">
        <v>15</v>
      </c>
      <c r="M2088" t="s">
        <v>332</v>
      </c>
      <c r="N2088">
        <v>113</v>
      </c>
      <c r="O2088" t="s">
        <v>333</v>
      </c>
      <c r="P2088" t="s">
        <v>606</v>
      </c>
      <c r="Q2088" t="s">
        <v>948</v>
      </c>
      <c r="R2088" t="s">
        <v>954</v>
      </c>
      <c r="S2088" s="2">
        <v>41219</v>
      </c>
      <c r="T2088" t="s">
        <v>971</v>
      </c>
      <c r="U2088">
        <v>0</v>
      </c>
      <c r="V2088" t="s">
        <v>972</v>
      </c>
      <c r="AA2088">
        <v>1</v>
      </c>
      <c r="AB2088">
        <v>0</v>
      </c>
      <c r="AC2088" t="s">
        <v>1091</v>
      </c>
      <c r="AI2088">
        <v>41.30951534</v>
      </c>
      <c r="AJ2088" t="s">
        <v>972</v>
      </c>
      <c r="AL2088">
        <v>-110.17245219</v>
      </c>
      <c r="AN2088" t="s">
        <v>1505</v>
      </c>
      <c r="AO2088">
        <v>1.697672979598965</v>
      </c>
      <c r="AP2088" t="s">
        <v>1525</v>
      </c>
      <c r="AQ2088">
        <v>2012</v>
      </c>
      <c r="AR2088">
        <v>82</v>
      </c>
    </row>
    <row r="2089" spans="1:44">
      <c r="A2089" t="s">
        <v>44</v>
      </c>
      <c r="C2089" s="2">
        <v>41219</v>
      </c>
      <c r="D2089" t="s">
        <v>52</v>
      </c>
      <c r="E2089">
        <v>120</v>
      </c>
      <c r="F2089" t="s">
        <v>148</v>
      </c>
      <c r="G2089" t="s">
        <v>331</v>
      </c>
      <c r="H2089">
        <v>0.125</v>
      </c>
      <c r="I2089">
        <v>51</v>
      </c>
      <c r="J2089">
        <v>2278.92993164</v>
      </c>
      <c r="K2089">
        <v>6</v>
      </c>
      <c r="L2089">
        <v>15</v>
      </c>
      <c r="M2089" t="s">
        <v>332</v>
      </c>
      <c r="N2089">
        <v>113</v>
      </c>
      <c r="O2089" t="s">
        <v>333</v>
      </c>
      <c r="P2089" t="s">
        <v>606</v>
      </c>
      <c r="Q2089" t="s">
        <v>948</v>
      </c>
      <c r="R2089" t="s">
        <v>954</v>
      </c>
      <c r="S2089" s="2">
        <v>41219</v>
      </c>
      <c r="T2089" t="s">
        <v>971</v>
      </c>
      <c r="U2089">
        <v>0</v>
      </c>
      <c r="V2089" t="s">
        <v>972</v>
      </c>
      <c r="AA2089">
        <v>1</v>
      </c>
      <c r="AB2089">
        <v>0</v>
      </c>
      <c r="AC2089" t="s">
        <v>1091</v>
      </c>
      <c r="AI2089">
        <v>41.30948448</v>
      </c>
      <c r="AJ2089" t="s">
        <v>972</v>
      </c>
      <c r="AL2089">
        <v>-110.19173968</v>
      </c>
      <c r="AN2089" t="s">
        <v>1506</v>
      </c>
      <c r="AO2089">
        <v>2.084165128177719</v>
      </c>
      <c r="AP2089" t="s">
        <v>1521</v>
      </c>
      <c r="AQ2089">
        <v>2012</v>
      </c>
      <c r="AR2089">
        <v>82</v>
      </c>
    </row>
    <row r="2090" spans="1:44">
      <c r="A2090" t="s">
        <v>44</v>
      </c>
      <c r="C2090" s="2">
        <v>41219</v>
      </c>
      <c r="D2090" t="s">
        <v>52</v>
      </c>
      <c r="E2090">
        <v>120</v>
      </c>
      <c r="F2090" t="s">
        <v>148</v>
      </c>
      <c r="G2090" t="s">
        <v>331</v>
      </c>
      <c r="H2090">
        <v>0.125</v>
      </c>
      <c r="I2090">
        <v>51</v>
      </c>
      <c r="J2090">
        <v>2278.92993164</v>
      </c>
      <c r="K2090">
        <v>20</v>
      </c>
      <c r="L2090">
        <v>15</v>
      </c>
      <c r="M2090" t="s">
        <v>332</v>
      </c>
      <c r="N2090">
        <v>113</v>
      </c>
      <c r="O2090" t="s">
        <v>333</v>
      </c>
      <c r="P2090" t="s">
        <v>606</v>
      </c>
      <c r="Q2090" t="s">
        <v>948</v>
      </c>
      <c r="R2090" t="s">
        <v>954</v>
      </c>
      <c r="S2090" s="2">
        <v>41219</v>
      </c>
      <c r="T2090" t="s">
        <v>971</v>
      </c>
      <c r="U2090">
        <v>0</v>
      </c>
      <c r="V2090" t="s">
        <v>972</v>
      </c>
      <c r="AA2090">
        <v>1</v>
      </c>
      <c r="AB2090">
        <v>0</v>
      </c>
      <c r="AC2090" t="s">
        <v>1091</v>
      </c>
      <c r="AI2090">
        <v>41.26598945</v>
      </c>
      <c r="AJ2090" t="s">
        <v>972</v>
      </c>
      <c r="AL2090">
        <v>-110.17242923</v>
      </c>
      <c r="AN2090" t="s">
        <v>1507</v>
      </c>
      <c r="AO2090">
        <v>1.346190044057429</v>
      </c>
      <c r="AP2090" t="s">
        <v>1522</v>
      </c>
      <c r="AQ2090">
        <v>2012</v>
      </c>
      <c r="AR2090">
        <v>82</v>
      </c>
    </row>
    <row r="2091" spans="1:44">
      <c r="A2091" t="s">
        <v>44</v>
      </c>
      <c r="C2091" s="2">
        <v>41219</v>
      </c>
      <c r="D2091" t="s">
        <v>52</v>
      </c>
      <c r="E2091">
        <v>120</v>
      </c>
      <c r="F2091" t="s">
        <v>148</v>
      </c>
      <c r="G2091" t="s">
        <v>331</v>
      </c>
      <c r="H2091">
        <v>0.125</v>
      </c>
      <c r="I2091">
        <v>51</v>
      </c>
      <c r="J2091">
        <v>2278.92993164</v>
      </c>
      <c r="K2091">
        <v>30</v>
      </c>
      <c r="L2091">
        <v>15</v>
      </c>
      <c r="M2091" t="s">
        <v>332</v>
      </c>
      <c r="N2091">
        <v>113</v>
      </c>
      <c r="O2091" t="s">
        <v>333</v>
      </c>
      <c r="P2091" t="s">
        <v>606</v>
      </c>
      <c r="Q2091" t="s">
        <v>948</v>
      </c>
      <c r="R2091" t="s">
        <v>954</v>
      </c>
      <c r="S2091" s="2">
        <v>41219</v>
      </c>
      <c r="T2091" t="s">
        <v>971</v>
      </c>
      <c r="U2091">
        <v>0</v>
      </c>
      <c r="V2091" t="s">
        <v>972</v>
      </c>
      <c r="AA2091">
        <v>1</v>
      </c>
      <c r="AB2091">
        <v>0</v>
      </c>
      <c r="AC2091" t="s">
        <v>1091</v>
      </c>
      <c r="AI2091">
        <v>41.25133678</v>
      </c>
      <c r="AJ2091" t="s">
        <v>972</v>
      </c>
      <c r="AL2091">
        <v>-110.19183868</v>
      </c>
      <c r="AN2091" t="s">
        <v>1508</v>
      </c>
      <c r="AO2091">
        <v>2.647819924884764</v>
      </c>
      <c r="AP2091" t="s">
        <v>1522</v>
      </c>
      <c r="AQ2091">
        <v>2012</v>
      </c>
      <c r="AR2091">
        <v>82</v>
      </c>
    </row>
    <row r="2092" spans="1:44">
      <c r="A2092" t="s">
        <v>44</v>
      </c>
      <c r="C2092" s="2">
        <v>43642</v>
      </c>
      <c r="D2092" t="s">
        <v>55</v>
      </c>
      <c r="E2092">
        <v>120</v>
      </c>
      <c r="F2092" t="s">
        <v>149</v>
      </c>
      <c r="G2092" t="s">
        <v>248</v>
      </c>
      <c r="H2092">
        <v>0.125</v>
      </c>
      <c r="I2092">
        <v>16</v>
      </c>
      <c r="J2092">
        <v>1803.09997558</v>
      </c>
      <c r="K2092">
        <v>10</v>
      </c>
      <c r="L2092">
        <v>15</v>
      </c>
      <c r="M2092" t="s">
        <v>332</v>
      </c>
      <c r="N2092">
        <v>113</v>
      </c>
      <c r="O2092" t="s">
        <v>333</v>
      </c>
      <c r="P2092" t="s">
        <v>607</v>
      </c>
      <c r="Q2092" t="s">
        <v>949</v>
      </c>
      <c r="R2092" t="s">
        <v>954</v>
      </c>
      <c r="S2092" s="2">
        <v>43642</v>
      </c>
      <c r="T2092" t="s">
        <v>971</v>
      </c>
      <c r="U2092">
        <v>0</v>
      </c>
      <c r="V2092" t="s">
        <v>972</v>
      </c>
      <c r="X2092">
        <v>0</v>
      </c>
      <c r="AA2092">
        <v>1</v>
      </c>
      <c r="AB2092">
        <v>0</v>
      </c>
      <c r="AC2092" t="s">
        <v>1030</v>
      </c>
      <c r="AG2092">
        <v>0</v>
      </c>
      <c r="AI2092">
        <v>41.29490568</v>
      </c>
      <c r="AJ2092" t="s">
        <v>972</v>
      </c>
      <c r="AL2092">
        <v>-110.13397643</v>
      </c>
      <c r="AN2092" t="s">
        <v>1509</v>
      </c>
      <c r="AO2092">
        <v>1.901824369977505</v>
      </c>
      <c r="AP2092" t="s">
        <v>1519</v>
      </c>
      <c r="AQ2092">
        <v>2019</v>
      </c>
      <c r="AR2092">
        <v>82</v>
      </c>
    </row>
    <row r="2093" spans="1:44">
      <c r="A2093" t="s">
        <v>44</v>
      </c>
      <c r="C2093" s="2">
        <v>43642</v>
      </c>
      <c r="D2093" t="s">
        <v>55</v>
      </c>
      <c r="E2093">
        <v>120</v>
      </c>
      <c r="F2093" t="s">
        <v>149</v>
      </c>
      <c r="G2093" t="s">
        <v>248</v>
      </c>
      <c r="H2093">
        <v>0.125</v>
      </c>
      <c r="I2093">
        <v>16</v>
      </c>
      <c r="J2093">
        <v>1803.09997558</v>
      </c>
      <c r="K2093">
        <v>14</v>
      </c>
      <c r="L2093">
        <v>15</v>
      </c>
      <c r="M2093" t="s">
        <v>332</v>
      </c>
      <c r="N2093">
        <v>113</v>
      </c>
      <c r="O2093" t="s">
        <v>333</v>
      </c>
      <c r="P2093" t="s">
        <v>607</v>
      </c>
      <c r="Q2093" t="s">
        <v>949</v>
      </c>
      <c r="R2093" t="s">
        <v>954</v>
      </c>
      <c r="S2093" s="2">
        <v>43642</v>
      </c>
      <c r="T2093" t="s">
        <v>971</v>
      </c>
      <c r="U2093">
        <v>0</v>
      </c>
      <c r="V2093" t="s">
        <v>972</v>
      </c>
      <c r="X2093">
        <v>0</v>
      </c>
      <c r="AA2093">
        <v>1</v>
      </c>
      <c r="AB2093">
        <v>0</v>
      </c>
      <c r="AC2093" t="s">
        <v>1030</v>
      </c>
      <c r="AG2093">
        <v>0</v>
      </c>
      <c r="AI2093">
        <v>41.28032238</v>
      </c>
      <c r="AJ2093" t="s">
        <v>972</v>
      </c>
      <c r="AL2093">
        <v>-110.11517728</v>
      </c>
      <c r="AN2093" t="s">
        <v>1510</v>
      </c>
      <c r="AO2093">
        <v>2.780058889583482</v>
      </c>
      <c r="AP2093" t="s">
        <v>1523</v>
      </c>
      <c r="AQ2093">
        <v>2019</v>
      </c>
      <c r="AR2093">
        <v>82</v>
      </c>
    </row>
    <row r="2094" spans="1:44">
      <c r="A2094" t="s">
        <v>44</v>
      </c>
      <c r="C2094" s="2">
        <v>43642</v>
      </c>
      <c r="D2094" t="s">
        <v>55</v>
      </c>
      <c r="E2094">
        <v>120</v>
      </c>
      <c r="F2094" t="s">
        <v>149</v>
      </c>
      <c r="G2094" t="s">
        <v>248</v>
      </c>
      <c r="H2094">
        <v>0.125</v>
      </c>
      <c r="I2094">
        <v>16</v>
      </c>
      <c r="J2094">
        <v>1803.09997558</v>
      </c>
      <c r="K2094">
        <v>22</v>
      </c>
      <c r="L2094">
        <v>15</v>
      </c>
      <c r="M2094" t="s">
        <v>332</v>
      </c>
      <c r="N2094">
        <v>113</v>
      </c>
      <c r="O2094" t="s">
        <v>333</v>
      </c>
      <c r="P2094" t="s">
        <v>607</v>
      </c>
      <c r="Q2094" t="s">
        <v>949</v>
      </c>
      <c r="R2094" t="s">
        <v>954</v>
      </c>
      <c r="S2094" s="2">
        <v>43642</v>
      </c>
      <c r="T2094" t="s">
        <v>971</v>
      </c>
      <c r="U2094">
        <v>0</v>
      </c>
      <c r="V2094" t="s">
        <v>972</v>
      </c>
      <c r="X2094">
        <v>0</v>
      </c>
      <c r="AA2094">
        <v>1</v>
      </c>
      <c r="AB2094">
        <v>0</v>
      </c>
      <c r="AC2094" t="s">
        <v>1030</v>
      </c>
      <c r="AG2094">
        <v>0</v>
      </c>
      <c r="AI2094">
        <v>41.26592149</v>
      </c>
      <c r="AJ2094" t="s">
        <v>972</v>
      </c>
      <c r="AL2094">
        <v>-110.13413666</v>
      </c>
      <c r="AN2094" t="s">
        <v>1511</v>
      </c>
      <c r="AO2094">
        <v>2.215906438813589</v>
      </c>
      <c r="AP2094" t="s">
        <v>1523</v>
      </c>
      <c r="AQ2094">
        <v>2019</v>
      </c>
      <c r="AR2094">
        <v>82</v>
      </c>
    </row>
    <row r="2095" spans="1:44">
      <c r="A2095" t="s">
        <v>44</v>
      </c>
      <c r="C2095" s="2">
        <v>43642</v>
      </c>
      <c r="D2095" t="s">
        <v>55</v>
      </c>
      <c r="E2095">
        <v>120</v>
      </c>
      <c r="F2095" t="s">
        <v>149</v>
      </c>
      <c r="G2095" t="s">
        <v>248</v>
      </c>
      <c r="H2095">
        <v>0.125</v>
      </c>
      <c r="I2095">
        <v>16</v>
      </c>
      <c r="J2095">
        <v>1803.09997558</v>
      </c>
      <c r="K2095">
        <v>14</v>
      </c>
      <c r="L2095">
        <v>15</v>
      </c>
      <c r="M2095" t="s">
        <v>332</v>
      </c>
      <c r="N2095">
        <v>113</v>
      </c>
      <c r="O2095" t="s">
        <v>333</v>
      </c>
      <c r="P2095" t="s">
        <v>607</v>
      </c>
      <c r="Q2095" t="s">
        <v>949</v>
      </c>
      <c r="R2095" t="s">
        <v>954</v>
      </c>
      <c r="S2095" s="2">
        <v>43642</v>
      </c>
      <c r="T2095" t="s">
        <v>971</v>
      </c>
      <c r="U2095">
        <v>0</v>
      </c>
      <c r="V2095" t="s">
        <v>972</v>
      </c>
      <c r="X2095">
        <v>0</v>
      </c>
      <c r="AA2095">
        <v>1</v>
      </c>
      <c r="AB2095">
        <v>0</v>
      </c>
      <c r="AC2095" t="s">
        <v>1030</v>
      </c>
      <c r="AG2095">
        <v>0</v>
      </c>
      <c r="AI2095">
        <v>41.28032238</v>
      </c>
      <c r="AJ2095" t="s">
        <v>972</v>
      </c>
      <c r="AL2095">
        <v>-110.11517728</v>
      </c>
      <c r="AN2095" t="s">
        <v>1510</v>
      </c>
      <c r="AO2095">
        <v>2.780058889583482</v>
      </c>
      <c r="AP2095" t="s">
        <v>1523</v>
      </c>
      <c r="AQ2095">
        <v>2019</v>
      </c>
      <c r="AR2095">
        <v>82</v>
      </c>
    </row>
    <row r="2096" spans="1:44">
      <c r="A2096" t="s">
        <v>44</v>
      </c>
      <c r="C2096" s="2">
        <v>43642</v>
      </c>
      <c r="D2096" t="s">
        <v>55</v>
      </c>
      <c r="E2096">
        <v>120</v>
      </c>
      <c r="F2096" t="s">
        <v>149</v>
      </c>
      <c r="G2096" t="s">
        <v>248</v>
      </c>
      <c r="H2096">
        <v>0.125</v>
      </c>
      <c r="I2096">
        <v>16</v>
      </c>
      <c r="J2096">
        <v>1803.09997558</v>
      </c>
      <c r="K2096">
        <v>22</v>
      </c>
      <c r="L2096">
        <v>15</v>
      </c>
      <c r="M2096" t="s">
        <v>332</v>
      </c>
      <c r="N2096">
        <v>113</v>
      </c>
      <c r="O2096" t="s">
        <v>333</v>
      </c>
      <c r="P2096" t="s">
        <v>607</v>
      </c>
      <c r="Q2096" t="s">
        <v>949</v>
      </c>
      <c r="R2096" t="s">
        <v>954</v>
      </c>
      <c r="S2096" s="2">
        <v>43642</v>
      </c>
      <c r="T2096" t="s">
        <v>971</v>
      </c>
      <c r="U2096">
        <v>0</v>
      </c>
      <c r="V2096" t="s">
        <v>972</v>
      </c>
      <c r="X2096">
        <v>0</v>
      </c>
      <c r="AA2096">
        <v>1</v>
      </c>
      <c r="AB2096">
        <v>0</v>
      </c>
      <c r="AC2096" t="s">
        <v>1030</v>
      </c>
      <c r="AG2096">
        <v>0</v>
      </c>
      <c r="AI2096">
        <v>41.26592149</v>
      </c>
      <c r="AJ2096" t="s">
        <v>972</v>
      </c>
      <c r="AL2096">
        <v>-110.13413666</v>
      </c>
      <c r="AN2096" t="s">
        <v>1511</v>
      </c>
      <c r="AO2096">
        <v>2.215906438813589</v>
      </c>
      <c r="AP2096" t="s">
        <v>1523</v>
      </c>
      <c r="AQ2096">
        <v>2019</v>
      </c>
      <c r="AR2096">
        <v>82</v>
      </c>
    </row>
    <row r="2097" spans="1:44">
      <c r="A2097" t="s">
        <v>44</v>
      </c>
      <c r="C2097" s="2">
        <v>43642</v>
      </c>
      <c r="D2097" t="s">
        <v>55</v>
      </c>
      <c r="E2097">
        <v>120</v>
      </c>
      <c r="F2097" t="s">
        <v>149</v>
      </c>
      <c r="G2097" t="s">
        <v>248</v>
      </c>
      <c r="H2097">
        <v>0.125</v>
      </c>
      <c r="I2097">
        <v>16</v>
      </c>
      <c r="J2097">
        <v>1803.09997558</v>
      </c>
      <c r="K2097">
        <v>22</v>
      </c>
      <c r="L2097">
        <v>15</v>
      </c>
      <c r="M2097" t="s">
        <v>332</v>
      </c>
      <c r="N2097">
        <v>113</v>
      </c>
      <c r="O2097" t="s">
        <v>333</v>
      </c>
      <c r="P2097" t="s">
        <v>607</v>
      </c>
      <c r="Q2097" t="s">
        <v>949</v>
      </c>
      <c r="R2097" t="s">
        <v>954</v>
      </c>
      <c r="S2097" s="2">
        <v>43642</v>
      </c>
      <c r="T2097" t="s">
        <v>971</v>
      </c>
      <c r="U2097">
        <v>0</v>
      </c>
      <c r="V2097" t="s">
        <v>972</v>
      </c>
      <c r="X2097">
        <v>0</v>
      </c>
      <c r="AA2097">
        <v>1</v>
      </c>
      <c r="AB2097">
        <v>0</v>
      </c>
      <c r="AC2097" t="s">
        <v>1030</v>
      </c>
      <c r="AG2097">
        <v>0</v>
      </c>
      <c r="AI2097">
        <v>41.26592149</v>
      </c>
      <c r="AJ2097" t="s">
        <v>972</v>
      </c>
      <c r="AL2097">
        <v>-110.13413666</v>
      </c>
      <c r="AN2097" t="s">
        <v>1511</v>
      </c>
      <c r="AO2097">
        <v>2.215906438813589</v>
      </c>
      <c r="AP2097" t="s">
        <v>1523</v>
      </c>
      <c r="AQ2097">
        <v>2019</v>
      </c>
      <c r="AR2097">
        <v>82</v>
      </c>
    </row>
    <row r="2098" spans="1:44">
      <c r="A2098" t="s">
        <v>44</v>
      </c>
      <c r="C2098" s="2">
        <v>43642</v>
      </c>
      <c r="D2098" t="s">
        <v>55</v>
      </c>
      <c r="E2098">
        <v>120</v>
      </c>
      <c r="F2098" t="s">
        <v>149</v>
      </c>
      <c r="G2098" t="s">
        <v>248</v>
      </c>
      <c r="H2098">
        <v>0.125</v>
      </c>
      <c r="I2098">
        <v>16</v>
      </c>
      <c r="J2098">
        <v>1803.09997558</v>
      </c>
      <c r="K2098">
        <v>14</v>
      </c>
      <c r="L2098">
        <v>15</v>
      </c>
      <c r="M2098" t="s">
        <v>332</v>
      </c>
      <c r="N2098">
        <v>113</v>
      </c>
      <c r="O2098" t="s">
        <v>333</v>
      </c>
      <c r="P2098" t="s">
        <v>607</v>
      </c>
      <c r="Q2098" t="s">
        <v>949</v>
      </c>
      <c r="R2098" t="s">
        <v>954</v>
      </c>
      <c r="S2098" s="2">
        <v>43642</v>
      </c>
      <c r="T2098" t="s">
        <v>971</v>
      </c>
      <c r="U2098">
        <v>0</v>
      </c>
      <c r="V2098" t="s">
        <v>972</v>
      </c>
      <c r="X2098">
        <v>0</v>
      </c>
      <c r="AA2098">
        <v>1</v>
      </c>
      <c r="AB2098">
        <v>0</v>
      </c>
      <c r="AC2098" t="s">
        <v>1030</v>
      </c>
      <c r="AG2098">
        <v>0</v>
      </c>
      <c r="AI2098">
        <v>41.28032238</v>
      </c>
      <c r="AJ2098" t="s">
        <v>972</v>
      </c>
      <c r="AL2098">
        <v>-110.11517728</v>
      </c>
      <c r="AN2098" t="s">
        <v>1510</v>
      </c>
      <c r="AO2098">
        <v>2.780058889583482</v>
      </c>
      <c r="AP2098" t="s">
        <v>1523</v>
      </c>
      <c r="AQ2098">
        <v>2019</v>
      </c>
      <c r="AR2098">
        <v>82</v>
      </c>
    </row>
    <row r="2099" spans="1:44">
      <c r="A2099" t="s">
        <v>44</v>
      </c>
      <c r="C2099" s="2">
        <v>43642</v>
      </c>
      <c r="D2099" t="s">
        <v>55</v>
      </c>
      <c r="E2099">
        <v>120</v>
      </c>
      <c r="F2099" t="s">
        <v>149</v>
      </c>
      <c r="G2099" t="s">
        <v>292</v>
      </c>
      <c r="H2099">
        <v>0.125</v>
      </c>
      <c r="I2099">
        <v>13</v>
      </c>
      <c r="J2099">
        <v>1635.95996093</v>
      </c>
      <c r="K2099">
        <v>27</v>
      </c>
      <c r="L2099">
        <v>15</v>
      </c>
      <c r="M2099" t="s">
        <v>332</v>
      </c>
      <c r="N2099">
        <v>113</v>
      </c>
      <c r="O2099" t="s">
        <v>333</v>
      </c>
      <c r="P2099" t="s">
        <v>608</v>
      </c>
      <c r="Q2099" t="s">
        <v>950</v>
      </c>
      <c r="R2099" t="s">
        <v>954</v>
      </c>
      <c r="S2099" s="2">
        <v>43642</v>
      </c>
      <c r="T2099" t="s">
        <v>971</v>
      </c>
      <c r="U2099">
        <v>0</v>
      </c>
      <c r="V2099" t="s">
        <v>972</v>
      </c>
      <c r="X2099">
        <v>0</v>
      </c>
      <c r="AA2099">
        <v>1</v>
      </c>
      <c r="AB2099">
        <v>0</v>
      </c>
      <c r="AC2099" t="s">
        <v>1038</v>
      </c>
      <c r="AG2099">
        <v>0</v>
      </c>
      <c r="AI2099">
        <v>41.25133784</v>
      </c>
      <c r="AJ2099" t="s">
        <v>972</v>
      </c>
      <c r="AL2099">
        <v>-110.13412905</v>
      </c>
      <c r="AN2099" t="s">
        <v>1512</v>
      </c>
      <c r="AO2099">
        <v>2.9350643994718</v>
      </c>
      <c r="AP2099" t="s">
        <v>1523</v>
      </c>
      <c r="AQ2099">
        <v>2019</v>
      </c>
      <c r="AR2099">
        <v>82</v>
      </c>
    </row>
    <row r="2100" spans="1:44">
      <c r="A2100" t="s">
        <v>44</v>
      </c>
      <c r="C2100" s="2">
        <v>41219</v>
      </c>
      <c r="D2100" t="s">
        <v>52</v>
      </c>
      <c r="E2100">
        <v>120</v>
      </c>
      <c r="F2100" t="s">
        <v>148</v>
      </c>
      <c r="G2100" t="s">
        <v>251</v>
      </c>
      <c r="H2100">
        <v>0.125</v>
      </c>
      <c r="I2100">
        <v>2</v>
      </c>
      <c r="J2100">
        <v>40</v>
      </c>
      <c r="K2100">
        <v>31</v>
      </c>
      <c r="L2100">
        <v>16</v>
      </c>
      <c r="M2100" t="s">
        <v>332</v>
      </c>
      <c r="N2100">
        <v>113</v>
      </c>
      <c r="O2100" t="s">
        <v>333</v>
      </c>
      <c r="P2100" t="s">
        <v>609</v>
      </c>
      <c r="Q2100" t="s">
        <v>951</v>
      </c>
      <c r="R2100" t="s">
        <v>954</v>
      </c>
      <c r="S2100" s="2">
        <v>41219</v>
      </c>
      <c r="T2100" t="s">
        <v>971</v>
      </c>
      <c r="U2100">
        <v>0</v>
      </c>
      <c r="V2100" t="s">
        <v>972</v>
      </c>
      <c r="AA2100">
        <v>1</v>
      </c>
      <c r="AB2100">
        <v>0</v>
      </c>
      <c r="AC2100" t="s">
        <v>1092</v>
      </c>
      <c r="AI2100">
        <v>41.3240338</v>
      </c>
      <c r="AJ2100" t="s">
        <v>972</v>
      </c>
      <c r="AL2100">
        <v>-110.19175498</v>
      </c>
      <c r="AN2100" t="s">
        <v>1513</v>
      </c>
      <c r="AO2100">
        <v>2.955996170142815</v>
      </c>
      <c r="AP2100" t="s">
        <v>1521</v>
      </c>
      <c r="AQ2100">
        <v>2012</v>
      </c>
      <c r="AR2100">
        <v>82</v>
      </c>
    </row>
    <row r="2101" spans="1:44">
      <c r="A2101" t="s">
        <v>44</v>
      </c>
      <c r="C2101" s="2">
        <v>43642</v>
      </c>
      <c r="D2101" t="s">
        <v>55</v>
      </c>
      <c r="E2101">
        <v>120</v>
      </c>
      <c r="F2101" t="s">
        <v>149</v>
      </c>
      <c r="G2101" t="s">
        <v>292</v>
      </c>
      <c r="H2101">
        <v>0.125</v>
      </c>
      <c r="I2101">
        <v>2</v>
      </c>
      <c r="J2101">
        <v>400</v>
      </c>
      <c r="K2101">
        <v>17</v>
      </c>
      <c r="L2101">
        <v>15</v>
      </c>
      <c r="M2101" t="s">
        <v>332</v>
      </c>
      <c r="N2101">
        <v>113</v>
      </c>
      <c r="O2101" t="s">
        <v>333</v>
      </c>
      <c r="P2101" t="s">
        <v>610</v>
      </c>
      <c r="Q2101" t="s">
        <v>952</v>
      </c>
      <c r="R2101" t="s">
        <v>954</v>
      </c>
      <c r="S2101" s="2">
        <v>43642</v>
      </c>
      <c r="T2101" t="s">
        <v>971</v>
      </c>
      <c r="U2101">
        <v>0</v>
      </c>
      <c r="V2101" t="s">
        <v>972</v>
      </c>
      <c r="X2101">
        <v>0</v>
      </c>
      <c r="AA2101">
        <v>1</v>
      </c>
      <c r="AB2101">
        <v>0</v>
      </c>
      <c r="AC2101" t="s">
        <v>1038</v>
      </c>
      <c r="AG2101">
        <v>0</v>
      </c>
      <c r="AI2101">
        <v>41.28050444</v>
      </c>
      <c r="AJ2101" t="s">
        <v>972</v>
      </c>
      <c r="AL2101">
        <v>-110.17242925</v>
      </c>
      <c r="AN2101" t="s">
        <v>1514</v>
      </c>
      <c r="AO2101">
        <v>0.3947149501528914</v>
      </c>
      <c r="AP2101" t="s">
        <v>1522</v>
      </c>
      <c r="AQ2101">
        <v>2019</v>
      </c>
      <c r="AR2101">
        <v>82</v>
      </c>
    </row>
    <row r="2102" spans="1:44">
      <c r="A2102" t="s">
        <v>44</v>
      </c>
      <c r="C2102" s="2">
        <v>43642</v>
      </c>
      <c r="D2102" t="s">
        <v>55</v>
      </c>
      <c r="E2102">
        <v>120</v>
      </c>
      <c r="F2102" t="s">
        <v>149</v>
      </c>
      <c r="G2102" t="s">
        <v>292</v>
      </c>
      <c r="H2102">
        <v>0.125</v>
      </c>
      <c r="I2102">
        <v>2</v>
      </c>
      <c r="J2102">
        <v>400</v>
      </c>
      <c r="K2102">
        <v>8</v>
      </c>
      <c r="L2102">
        <v>15</v>
      </c>
      <c r="M2102" t="s">
        <v>332</v>
      </c>
      <c r="N2102">
        <v>113</v>
      </c>
      <c r="O2102" t="s">
        <v>333</v>
      </c>
      <c r="P2102" t="s">
        <v>610</v>
      </c>
      <c r="Q2102" t="s">
        <v>952</v>
      </c>
      <c r="R2102" t="s">
        <v>954</v>
      </c>
      <c r="S2102" s="2">
        <v>43642</v>
      </c>
      <c r="T2102" t="s">
        <v>971</v>
      </c>
      <c r="U2102">
        <v>0</v>
      </c>
      <c r="V2102" t="s">
        <v>972</v>
      </c>
      <c r="X2102">
        <v>0</v>
      </c>
      <c r="AA2102">
        <v>1</v>
      </c>
      <c r="AB2102">
        <v>0</v>
      </c>
      <c r="AC2102" t="s">
        <v>1038</v>
      </c>
      <c r="AG2102">
        <v>0</v>
      </c>
      <c r="AI2102">
        <v>41.2950385</v>
      </c>
      <c r="AJ2102" t="s">
        <v>972</v>
      </c>
      <c r="AL2102">
        <v>-110.17240639</v>
      </c>
      <c r="AN2102" t="s">
        <v>1515</v>
      </c>
      <c r="AO2102">
        <v>0.7176178545332244</v>
      </c>
      <c r="AP2102" t="s">
        <v>1521</v>
      </c>
      <c r="AQ2102">
        <v>2019</v>
      </c>
      <c r="AR2102">
        <v>82</v>
      </c>
    </row>
    <row r="2103" spans="1:44">
      <c r="A2103" t="s">
        <v>44</v>
      </c>
      <c r="C2103" s="2">
        <v>43642</v>
      </c>
      <c r="D2103" t="s">
        <v>55</v>
      </c>
      <c r="E2103">
        <v>120</v>
      </c>
      <c r="F2103" t="s">
        <v>149</v>
      </c>
      <c r="G2103" t="s">
        <v>292</v>
      </c>
      <c r="H2103">
        <v>0.125</v>
      </c>
      <c r="I2103">
        <v>2</v>
      </c>
      <c r="J2103">
        <v>400</v>
      </c>
      <c r="K2103">
        <v>8</v>
      </c>
      <c r="L2103">
        <v>15</v>
      </c>
      <c r="M2103" t="s">
        <v>332</v>
      </c>
      <c r="N2103">
        <v>113</v>
      </c>
      <c r="O2103" t="s">
        <v>333</v>
      </c>
      <c r="P2103" t="s">
        <v>610</v>
      </c>
      <c r="Q2103" t="s">
        <v>952</v>
      </c>
      <c r="R2103" t="s">
        <v>954</v>
      </c>
      <c r="S2103" s="2">
        <v>43642</v>
      </c>
      <c r="T2103" t="s">
        <v>971</v>
      </c>
      <c r="U2103">
        <v>0</v>
      </c>
      <c r="V2103" t="s">
        <v>972</v>
      </c>
      <c r="X2103">
        <v>0</v>
      </c>
      <c r="AA2103">
        <v>1</v>
      </c>
      <c r="AB2103">
        <v>0</v>
      </c>
      <c r="AC2103" t="s">
        <v>1038</v>
      </c>
      <c r="AG2103">
        <v>0</v>
      </c>
      <c r="AI2103">
        <v>41.2950385</v>
      </c>
      <c r="AJ2103" t="s">
        <v>972</v>
      </c>
      <c r="AL2103">
        <v>-110.17240639</v>
      </c>
      <c r="AN2103" t="s">
        <v>1515</v>
      </c>
      <c r="AO2103">
        <v>0.7176178545332244</v>
      </c>
      <c r="AP2103" t="s">
        <v>1521</v>
      </c>
      <c r="AQ2103">
        <v>2019</v>
      </c>
      <c r="AR2103">
        <v>82</v>
      </c>
    </row>
    <row r="2104" spans="1:44">
      <c r="A2104" t="s">
        <v>44</v>
      </c>
      <c r="C2104" s="2">
        <v>43642</v>
      </c>
      <c r="D2104" t="s">
        <v>55</v>
      </c>
      <c r="E2104">
        <v>120</v>
      </c>
      <c r="F2104" t="s">
        <v>149</v>
      </c>
      <c r="G2104" t="s">
        <v>292</v>
      </c>
      <c r="H2104">
        <v>0.125</v>
      </c>
      <c r="I2104">
        <v>2</v>
      </c>
      <c r="J2104">
        <v>2347.08007812</v>
      </c>
      <c r="K2104">
        <v>21</v>
      </c>
      <c r="L2104">
        <v>15</v>
      </c>
      <c r="M2104" t="s">
        <v>332</v>
      </c>
      <c r="N2104">
        <v>113</v>
      </c>
      <c r="O2104" t="s">
        <v>333</v>
      </c>
      <c r="P2104" t="s">
        <v>611</v>
      </c>
      <c r="Q2104" t="s">
        <v>953</v>
      </c>
      <c r="R2104" t="s">
        <v>954</v>
      </c>
      <c r="S2104" s="2">
        <v>43642</v>
      </c>
      <c r="T2104" t="s">
        <v>971</v>
      </c>
      <c r="U2104">
        <v>0</v>
      </c>
      <c r="V2104" t="s">
        <v>972</v>
      </c>
      <c r="X2104">
        <v>0</v>
      </c>
      <c r="AA2104">
        <v>1</v>
      </c>
      <c r="AB2104">
        <v>0</v>
      </c>
      <c r="AC2104" t="s">
        <v>1038</v>
      </c>
      <c r="AG2104">
        <v>0</v>
      </c>
      <c r="AI2104">
        <v>41.26604703</v>
      </c>
      <c r="AJ2104" t="s">
        <v>972</v>
      </c>
      <c r="AL2104">
        <v>-110.15315706</v>
      </c>
      <c r="AN2104" t="s">
        <v>1516</v>
      </c>
      <c r="AO2104">
        <v>1.535353525242034</v>
      </c>
      <c r="AP2104" t="s">
        <v>1523</v>
      </c>
      <c r="AQ2104">
        <v>2019</v>
      </c>
      <c r="AR2104">
        <v>82</v>
      </c>
    </row>
    <row r="2105" spans="1:44">
      <c r="A2105" t="s">
        <v>44</v>
      </c>
      <c r="C2105" s="2">
        <v>43642</v>
      </c>
      <c r="D2105" t="s">
        <v>55</v>
      </c>
      <c r="E2105">
        <v>120</v>
      </c>
      <c r="F2105" t="s">
        <v>149</v>
      </c>
      <c r="G2105" t="s">
        <v>292</v>
      </c>
      <c r="H2105">
        <v>0.125</v>
      </c>
      <c r="I2105">
        <v>2</v>
      </c>
      <c r="J2105">
        <v>2347.08007812</v>
      </c>
      <c r="K2105">
        <v>27</v>
      </c>
      <c r="L2105">
        <v>15</v>
      </c>
      <c r="M2105" t="s">
        <v>332</v>
      </c>
      <c r="N2105">
        <v>113</v>
      </c>
      <c r="O2105" t="s">
        <v>333</v>
      </c>
      <c r="P2105" t="s">
        <v>611</v>
      </c>
      <c r="Q2105" t="s">
        <v>953</v>
      </c>
      <c r="R2105" t="s">
        <v>954</v>
      </c>
      <c r="S2105" s="2">
        <v>43642</v>
      </c>
      <c r="T2105" t="s">
        <v>971</v>
      </c>
      <c r="U2105">
        <v>0</v>
      </c>
      <c r="V2105" t="s">
        <v>972</v>
      </c>
      <c r="X2105">
        <v>0</v>
      </c>
      <c r="AA2105">
        <v>1</v>
      </c>
      <c r="AB2105">
        <v>0</v>
      </c>
      <c r="AC2105" t="s">
        <v>1038</v>
      </c>
      <c r="AG2105">
        <v>0</v>
      </c>
      <c r="AI2105">
        <v>41.25133784</v>
      </c>
      <c r="AJ2105" t="s">
        <v>972</v>
      </c>
      <c r="AL2105">
        <v>-110.13412905</v>
      </c>
      <c r="AN2105" t="s">
        <v>1512</v>
      </c>
      <c r="AO2105">
        <v>2.9350643994718</v>
      </c>
      <c r="AP2105" t="s">
        <v>1523</v>
      </c>
      <c r="AQ2105">
        <v>2019</v>
      </c>
      <c r="AR2105">
        <v>82</v>
      </c>
    </row>
    <row r="2106" spans="1:44">
      <c r="A2106" t="s">
        <v>44</v>
      </c>
      <c r="C2106" s="2">
        <v>43642</v>
      </c>
      <c r="D2106" t="s">
        <v>55</v>
      </c>
      <c r="E2106">
        <v>120</v>
      </c>
      <c r="F2106" t="s">
        <v>149</v>
      </c>
      <c r="G2106" t="s">
        <v>292</v>
      </c>
      <c r="H2106">
        <v>0.125</v>
      </c>
      <c r="I2106">
        <v>2</v>
      </c>
      <c r="J2106">
        <v>2347.08007812</v>
      </c>
      <c r="K2106">
        <v>28</v>
      </c>
      <c r="L2106">
        <v>15</v>
      </c>
      <c r="M2106" t="s">
        <v>332</v>
      </c>
      <c r="N2106">
        <v>113</v>
      </c>
      <c r="O2106" t="s">
        <v>333</v>
      </c>
      <c r="P2106" t="s">
        <v>611</v>
      </c>
      <c r="Q2106" t="s">
        <v>953</v>
      </c>
      <c r="R2106" t="s">
        <v>954</v>
      </c>
      <c r="S2106" s="2">
        <v>43642</v>
      </c>
      <c r="T2106" t="s">
        <v>971</v>
      </c>
      <c r="U2106">
        <v>0</v>
      </c>
      <c r="V2106" t="s">
        <v>972</v>
      </c>
      <c r="X2106">
        <v>0</v>
      </c>
      <c r="AA2106">
        <v>1</v>
      </c>
      <c r="AB2106">
        <v>0</v>
      </c>
      <c r="AC2106" t="s">
        <v>1038</v>
      </c>
      <c r="AG2106">
        <v>0</v>
      </c>
      <c r="AI2106">
        <v>41.25143667</v>
      </c>
      <c r="AJ2106" t="s">
        <v>972</v>
      </c>
      <c r="AL2106">
        <v>-110.15316468</v>
      </c>
      <c r="AN2106" t="s">
        <v>1517</v>
      </c>
      <c r="AO2106">
        <v>2.459726429336238</v>
      </c>
      <c r="AP2106" t="s">
        <v>1523</v>
      </c>
      <c r="AQ2106">
        <v>2019</v>
      </c>
      <c r="AR2106">
        <v>82</v>
      </c>
    </row>
    <row r="2107" spans="1:44">
      <c r="A2107" t="s">
        <v>44</v>
      </c>
      <c r="C2107" s="2">
        <v>43642</v>
      </c>
      <c r="D2107" t="s">
        <v>55</v>
      </c>
      <c r="E2107">
        <v>120</v>
      </c>
      <c r="F2107" t="s">
        <v>149</v>
      </c>
      <c r="G2107" t="s">
        <v>292</v>
      </c>
      <c r="H2107">
        <v>0.125</v>
      </c>
      <c r="I2107">
        <v>2</v>
      </c>
      <c r="J2107">
        <v>2347.08007812</v>
      </c>
      <c r="K2107">
        <v>29</v>
      </c>
      <c r="L2107">
        <v>15</v>
      </c>
      <c r="M2107" t="s">
        <v>332</v>
      </c>
      <c r="N2107">
        <v>113</v>
      </c>
      <c r="O2107" t="s">
        <v>333</v>
      </c>
      <c r="P2107" t="s">
        <v>611</v>
      </c>
      <c r="Q2107" t="s">
        <v>953</v>
      </c>
      <c r="R2107" t="s">
        <v>954</v>
      </c>
      <c r="S2107" s="2">
        <v>43642</v>
      </c>
      <c r="T2107" t="s">
        <v>971</v>
      </c>
      <c r="U2107">
        <v>0</v>
      </c>
      <c r="V2107" t="s">
        <v>972</v>
      </c>
      <c r="X2107">
        <v>0</v>
      </c>
      <c r="AA2107">
        <v>1</v>
      </c>
      <c r="AB2107">
        <v>0</v>
      </c>
      <c r="AC2107" t="s">
        <v>1038</v>
      </c>
      <c r="AG2107">
        <v>0</v>
      </c>
      <c r="AI2107">
        <v>41.25142487</v>
      </c>
      <c r="AJ2107" t="s">
        <v>972</v>
      </c>
      <c r="AL2107">
        <v>-110.17249024</v>
      </c>
      <c r="AN2107" t="s">
        <v>1518</v>
      </c>
      <c r="AO2107">
        <v>2.345301165166368</v>
      </c>
      <c r="AP2107" t="s">
        <v>1524</v>
      </c>
      <c r="AQ2107">
        <v>2019</v>
      </c>
      <c r="AR2107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2021-12-22T16:30:23Z</dcterms:created>
  <dcterms:modified xsi:type="dcterms:W3CDTF">2021-12-22T16:30:23Z</dcterms:modified>
</cp:coreProperties>
</file>